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" yWindow="312" windowWidth="23256" windowHeight="11940"/>
  </bookViews>
  <sheets>
    <sheet name="TEMPESTIVITA" sheetId="1" r:id="rId1"/>
    <sheet name="PUBBLICAZIONE" sheetId="2" r:id="rId2"/>
  </sheets>
  <calcPr calcId="125725"/>
</workbook>
</file>

<file path=xl/calcChain.xml><?xml version="1.0" encoding="utf-8"?>
<calcChain xmlns="http://schemas.openxmlformats.org/spreadsheetml/2006/main">
  <c r="I24" i="2"/>
  <c r="I22"/>
  <c r="J56" i="1"/>
  <c r="F55"/>
  <c r="I16"/>
  <c r="J36"/>
  <c r="I51"/>
  <c r="I50"/>
  <c r="I49"/>
  <c r="I48"/>
  <c r="I47"/>
  <c r="I46"/>
  <c r="I45"/>
  <c r="I44"/>
  <c r="I43"/>
  <c r="I42"/>
  <c r="I41"/>
  <c r="I39"/>
  <c r="I38"/>
  <c r="I37"/>
  <c r="I36"/>
  <c r="I35"/>
  <c r="I34"/>
  <c r="I33"/>
  <c r="I31"/>
  <c r="I30"/>
  <c r="I29"/>
  <c r="I28"/>
  <c r="I26"/>
  <c r="I25"/>
  <c r="I24"/>
  <c r="I23"/>
  <c r="I22"/>
  <c r="I21"/>
  <c r="I20"/>
  <c r="I19"/>
  <c r="I18"/>
  <c r="I17"/>
  <c r="I15"/>
  <c r="I14"/>
  <c r="I13"/>
  <c r="I12"/>
  <c r="I11"/>
  <c r="I9"/>
  <c r="I8"/>
  <c r="I7"/>
  <c r="G40"/>
  <c r="I40" s="1"/>
  <c r="G32"/>
  <c r="I32" s="1"/>
  <c r="G27"/>
  <c r="I27" s="1"/>
  <c r="G10"/>
  <c r="I10" s="1"/>
  <c r="J29" l="1"/>
  <c r="J22"/>
  <c r="J7"/>
  <c r="J8"/>
  <c r="J28"/>
  <c r="J46"/>
  <c r="J45"/>
  <c r="J21"/>
  <c r="J18"/>
  <c r="J9"/>
  <c r="J30"/>
  <c r="J17"/>
  <c r="J31"/>
  <c r="J16"/>
  <c r="J19"/>
  <c r="J44"/>
  <c r="J43"/>
  <c r="J42"/>
  <c r="J41"/>
  <c r="J40"/>
  <c r="J39"/>
  <c r="J38"/>
  <c r="J37"/>
  <c r="J51"/>
  <c r="J23"/>
  <c r="J27"/>
  <c r="J10"/>
  <c r="J35"/>
  <c r="J47"/>
  <c r="J48"/>
  <c r="J25"/>
  <c r="J12"/>
  <c r="J32"/>
  <c r="J34"/>
  <c r="J20"/>
  <c r="J33"/>
  <c r="J49"/>
  <c r="J11"/>
  <c r="J15"/>
  <c r="J14"/>
  <c r="J24"/>
  <c r="J50" l="1"/>
  <c r="J26"/>
  <c r="J13"/>
  <c r="F56" l="1"/>
</calcChain>
</file>

<file path=xl/sharedStrings.xml><?xml version="1.0" encoding="utf-8"?>
<sst xmlns="http://schemas.openxmlformats.org/spreadsheetml/2006/main" count="97" uniqueCount="76">
  <si>
    <t>EDENRED ITALIA Srl (01014660417)</t>
  </si>
  <si>
    <t>DI MICHELE DOMENICO (DMCDNC58C17D763W)</t>
  </si>
  <si>
    <t>FEDERICA VERNA (VRNFRC77H48C632V)</t>
  </si>
  <si>
    <t>NUOVA FORUM IMPRESA S.R.L. (10185951000)</t>
  </si>
  <si>
    <t>COLAROSSI SRL (01832210684)</t>
  </si>
  <si>
    <t>PRT S.p.A. (00487700015)</t>
  </si>
  <si>
    <t>IFIS RENTAL SERVICES S.R.L. (09635390967)</t>
  </si>
  <si>
    <t>Poste Italiane S.p.A. (97103880585)</t>
  </si>
  <si>
    <t>TIM  S.p.A. (00488410010)</t>
  </si>
  <si>
    <t>PIERO CAFFE' (CFFPRI61T24G482T)</t>
  </si>
  <si>
    <t>InfoCamere S.C.p.A. (02313821007)</t>
  </si>
  <si>
    <t>F.LLI SISOFO S.R.L. (01994380689)</t>
  </si>
  <si>
    <t>CISIA PROGETTI SRL (00566000675)</t>
  </si>
  <si>
    <t>Aruba Business Srl (01497070381)</t>
  </si>
  <si>
    <t>Incisoria Meccanica Abruzzese sas (01631530688)</t>
  </si>
  <si>
    <t>Osvaldo Galizia (GLZSLD55S17L113L)</t>
  </si>
  <si>
    <t>TOTALE PAGAMENTI</t>
  </si>
  <si>
    <t xml:space="preserve"> *</t>
  </si>
  <si>
    <r>
      <rPr>
        <i/>
        <sz val="20"/>
        <color rgb="FF19191A"/>
        <rFont val="Calibri"/>
        <family val="2"/>
        <scheme val="minor"/>
      </rPr>
      <t xml:space="preserve"> </t>
    </r>
    <r>
      <rPr>
        <b/>
        <i/>
        <sz val="20"/>
        <color rgb="FF19191A"/>
        <rFont val="Calibri"/>
        <family val="2"/>
        <scheme val="minor"/>
      </rPr>
      <t>*</t>
    </r>
    <r>
      <rPr>
        <i/>
        <sz val="20"/>
        <color rgb="FF19191A"/>
        <rFont val="Calibri"/>
        <family val="2"/>
        <scheme val="minor"/>
      </rPr>
      <t xml:space="preserve"> </t>
    </r>
    <r>
      <rPr>
        <i/>
        <sz val="14"/>
        <color rgb="FF19191A"/>
        <rFont val="Calibri"/>
        <family val="2"/>
        <scheme val="minor"/>
      </rPr>
  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  </r>
  </si>
  <si>
    <t>Maria Carla Tavoletti (TVLMCR69D63G482P)</t>
  </si>
  <si>
    <t>39/00</t>
  </si>
  <si>
    <t>M48029</t>
  </si>
  <si>
    <t>1225/03</t>
  </si>
  <si>
    <t>Dott. Carlo Pulini (PLNCRL71R11G482G)</t>
  </si>
  <si>
    <t>Loredana Montesi (MNTLDN68E53G482S)</t>
  </si>
  <si>
    <t>VEGA FORMAZIONE SRL - SOCIO UNICO (03929800278)</t>
  </si>
  <si>
    <t>RAFFAELE PIETRANGELO (PTRRFL73H21G482I)</t>
  </si>
  <si>
    <t>FPR15/2024</t>
  </si>
  <si>
    <t>172/A</t>
  </si>
  <si>
    <t>2P24000637</t>
  </si>
  <si>
    <t>C.S.L. SRL UNIPERSONALE (02181870680)</t>
  </si>
  <si>
    <t>V9-283</t>
  </si>
  <si>
    <t>266/A</t>
  </si>
  <si>
    <t>V6-320</t>
  </si>
  <si>
    <t>50/00</t>
  </si>
  <si>
    <t>M49115</t>
  </si>
  <si>
    <t>BTR CONSULTING S.r.l.s. (02368220683)</t>
  </si>
  <si>
    <t>49/B</t>
  </si>
  <si>
    <t>1000 VVA 24010251</t>
  </si>
  <si>
    <t>2P24000728</t>
  </si>
  <si>
    <t>UniPro srl (02397430394)</t>
  </si>
  <si>
    <t>64/PA</t>
  </si>
  <si>
    <t>V6-396</t>
  </si>
  <si>
    <t>3683/00</t>
  </si>
  <si>
    <t>V9-329</t>
  </si>
  <si>
    <t>310/A</t>
  </si>
  <si>
    <t>Analisi Enti locali di DARIO GAMBINO (GMBDRA73S02L219J)</t>
  </si>
  <si>
    <t>56/00</t>
  </si>
  <si>
    <t>M50041</t>
  </si>
  <si>
    <t>24BS0000213</t>
  </si>
  <si>
    <t>2P24000816</t>
  </si>
  <si>
    <t>01-230681</t>
  </si>
  <si>
    <t>V50024321</t>
  </si>
  <si>
    <t>V9-373</t>
  </si>
  <si>
    <t>353/A</t>
  </si>
  <si>
    <t>V6-436</t>
  </si>
  <si>
    <t>MITTENTE</t>
  </si>
  <si>
    <t>PARTITA IVA MITTENTE</t>
  </si>
  <si>
    <t>DATA DOCUMENTO</t>
  </si>
  <si>
    <t>NUMERO</t>
  </si>
  <si>
    <t xml:space="preserve"> IMPORTO </t>
  </si>
  <si>
    <t xml:space="preserve"> IMPORTO PAGAMENTO </t>
  </si>
  <si>
    <t>SCADENZA PAGAMENTO</t>
  </si>
  <si>
    <t>DATA PAGAMENTO</t>
  </si>
  <si>
    <t>GIORNI</t>
  </si>
  <si>
    <t>INDICE TEMPESTIVITA' PAGAMENTI - 3° TRIMESTRE 2024</t>
  </si>
  <si>
    <t xml:space="preserve">       Adriatica Risorse Spa in house providing</t>
  </si>
  <si>
    <t>GESTIONE ENTRATE PER IL COMUNE DI PESCARA</t>
  </si>
  <si>
    <t xml:space="preserve">                              P.IVA 02259820682</t>
  </si>
  <si>
    <t xml:space="preserve">                  VIA VENEZIA, 10 - 65121 PESCARA</t>
  </si>
  <si>
    <t xml:space="preserve">     Tel. 085-4383800 - PEC protocollo@adiaticarisorse.it</t>
  </si>
  <si>
    <t>INDICATORE  DI  TEMPESTIVITA'  DEI  PAGAMENTI</t>
  </si>
  <si>
    <t>Indicatore di tempestività dei pagamenti ANNO 2023</t>
  </si>
  <si>
    <t>L’indicatore di tempestività dei pagamenti,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</si>
  <si>
    <t>Periodo di riferimento: 3^ TRIMESTRE 2024</t>
  </si>
  <si>
    <t>INDICATORE DI TEMPESTIVITA' DEI PAGAMENTI  3^ TRIMESTRE  2024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</si>
</sst>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dd/mm/yy;@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rgb="FF19191A"/>
      <name val="Calibri"/>
      <family val="2"/>
      <scheme val="minor"/>
    </font>
    <font>
      <i/>
      <sz val="20"/>
      <color rgb="FF19191A"/>
      <name val="Calibri"/>
      <family val="2"/>
      <scheme val="minor"/>
    </font>
    <font>
      <i/>
      <sz val="12"/>
      <color rgb="FF19191A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rgb="FF19191A"/>
      <name val="Calibri"/>
      <family val="2"/>
      <scheme val="minor"/>
    </font>
    <font>
      <b/>
      <i/>
      <sz val="18"/>
      <color theme="1"/>
      <name val="Arial"/>
      <family val="2"/>
    </font>
    <font>
      <sz val="9"/>
      <color rgb="FF000000"/>
      <name val="Calibri"/>
      <family val="2"/>
    </font>
    <font>
      <b/>
      <sz val="18"/>
      <color theme="0"/>
      <name val="Arial"/>
      <family val="2"/>
    </font>
    <font>
      <b/>
      <i/>
      <sz val="18"/>
      <color theme="0"/>
      <name val="Arial"/>
      <family val="2"/>
    </font>
    <font>
      <b/>
      <sz val="12"/>
      <color theme="0"/>
      <name val="Arial"/>
      <family val="2"/>
    </font>
    <font>
      <b/>
      <i/>
      <sz val="14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auto="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2">
    <xf numFmtId="0" fontId="0" fillId="0" borderId="0" xfId="0"/>
    <xf numFmtId="1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31" fillId="34" borderId="22" xfId="0" applyFont="1" applyFill="1" applyBorder="1" applyAlignment="1">
      <alignment horizontal="center" vertical="center" wrapText="1"/>
    </xf>
    <xf numFmtId="0" fontId="31" fillId="34" borderId="23" xfId="0" applyFont="1" applyFill="1" applyBorder="1" applyAlignment="1">
      <alignment horizontal="center" vertical="center" wrapText="1"/>
    </xf>
    <xf numFmtId="1" fontId="31" fillId="34" borderId="22" xfId="0" applyNumberFormat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20" fillId="0" borderId="0" xfId="0" applyFont="1"/>
    <xf numFmtId="0" fontId="32" fillId="0" borderId="0" xfId="0" applyFont="1"/>
    <xf numFmtId="0" fontId="19" fillId="0" borderId="0" xfId="0" applyFont="1"/>
    <xf numFmtId="0" fontId="0" fillId="0" borderId="0" xfId="0" applyBorder="1" applyAlignment="1">
      <alignment horizontal="center" vertical="center"/>
    </xf>
    <xf numFmtId="0" fontId="21" fillId="34" borderId="26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21" fillId="34" borderId="27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30" fillId="33" borderId="15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0" fontId="30" fillId="33" borderId="17" xfId="0" applyFont="1" applyFill="1" applyBorder="1" applyAlignment="1">
      <alignment horizontal="center" vertical="center"/>
    </xf>
    <xf numFmtId="0" fontId="30" fillId="33" borderId="0" xfId="0" applyFont="1" applyFill="1" applyBorder="1" applyAlignment="1">
      <alignment horizontal="center" vertical="center"/>
    </xf>
    <xf numFmtId="0" fontId="30" fillId="33" borderId="18" xfId="0" applyFont="1" applyFill="1" applyBorder="1" applyAlignment="1">
      <alignment horizontal="center" vertical="center"/>
    </xf>
    <xf numFmtId="0" fontId="30" fillId="33" borderId="19" xfId="0" applyFont="1" applyFill="1" applyBorder="1" applyAlignment="1">
      <alignment horizontal="center" vertical="center"/>
    </xf>
    <xf numFmtId="0" fontId="30" fillId="33" borderId="20" xfId="0" applyFont="1" applyFill="1" applyBorder="1" applyAlignment="1">
      <alignment horizontal="center" vertical="center"/>
    </xf>
    <xf numFmtId="0" fontId="30" fillId="33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3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4" fillId="35" borderId="10" xfId="0" applyFont="1" applyFill="1" applyBorder="1" applyAlignment="1">
      <alignment horizontal="center" vertical="center"/>
    </xf>
    <xf numFmtId="164" fontId="35" fillId="35" borderId="28" xfId="0" applyNumberFormat="1" applyFont="1" applyFill="1" applyBorder="1" applyAlignment="1">
      <alignment horizontal="center" vertical="center"/>
    </xf>
    <xf numFmtId="164" fontId="35" fillId="35" borderId="25" xfId="0" applyNumberFormat="1" applyFont="1" applyFill="1" applyBorder="1" applyAlignment="1">
      <alignment horizontal="center" vertical="center"/>
    </xf>
    <xf numFmtId="164" fontId="35" fillId="35" borderId="29" xfId="0" applyNumberFormat="1" applyFont="1" applyFill="1" applyBorder="1" applyAlignment="1">
      <alignment horizontal="center" vertical="center"/>
    </xf>
    <xf numFmtId="164" fontId="35" fillId="35" borderId="11" xfId="0" applyNumberFormat="1" applyFont="1" applyFill="1" applyBorder="1" applyAlignment="1">
      <alignment horizontal="center" vertical="center"/>
    </xf>
    <xf numFmtId="164" fontId="35" fillId="35" borderId="12" xfId="0" applyNumberFormat="1" applyFont="1" applyFill="1" applyBorder="1" applyAlignment="1">
      <alignment horizontal="center" vertical="center"/>
    </xf>
    <xf numFmtId="164" fontId="35" fillId="35" borderId="13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2" fontId="35" fillId="35" borderId="28" xfId="0" applyNumberFormat="1" applyFont="1" applyFill="1" applyBorder="1" applyAlignment="1">
      <alignment horizontal="center" vertical="center"/>
    </xf>
    <xf numFmtId="0" fontId="35" fillId="35" borderId="25" xfId="0" applyFont="1" applyFill="1" applyBorder="1" applyAlignment="1">
      <alignment horizontal="center" vertical="center"/>
    </xf>
    <xf numFmtId="0" fontId="35" fillId="35" borderId="29" xfId="0" applyFont="1" applyFill="1" applyBorder="1" applyAlignment="1">
      <alignment horizontal="center" vertical="center"/>
    </xf>
    <xf numFmtId="0" fontId="35" fillId="35" borderId="11" xfId="0" applyFont="1" applyFill="1" applyBorder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0" fontId="35" fillId="35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44" fontId="28" fillId="0" borderId="0" xfId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164" fontId="19" fillId="0" borderId="10" xfId="1" applyNumberFormat="1" applyFon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8" fontId="0" fillId="0" borderId="25" xfId="0" applyNumberFormat="1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4" fontId="36" fillId="36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36" fillId="36" borderId="0" xfId="0" applyNumberFormat="1" applyFont="1" applyFill="1" applyAlignment="1">
      <alignment horizontal="center" vertical="center"/>
    </xf>
    <xf numFmtId="165" fontId="25" fillId="0" borderId="0" xfId="0" quotePrefix="1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1082041</xdr:colOff>
      <xdr:row>0</xdr:row>
      <xdr:rowOff>206065</xdr:rowOff>
    </xdr:from>
    <xdr:to>
      <xdr:col>0</xdr:col>
      <xdr:colOff>2346929</xdr:colOff>
      <xdr:row>3</xdr:row>
      <xdr:rowOff>388620</xdr:rowOff>
    </xdr:to>
    <xdr:pic>
      <xdr:nvPicPr>
        <xdr:cNvPr id="2" name="Immagine 1" descr="logo_nome_tras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041" y="206065"/>
          <a:ext cx="1264888" cy="845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180976</xdr:rowOff>
    </xdr:from>
    <xdr:to>
      <xdr:col>2</xdr:col>
      <xdr:colOff>372553</xdr:colOff>
      <xdr:row>7</xdr:row>
      <xdr:rowOff>0</xdr:rowOff>
    </xdr:to>
    <xdr:pic>
      <xdr:nvPicPr>
        <xdr:cNvPr id="2" name="Immagine 1" descr="adriati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04801"/>
          <a:ext cx="1058353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workbookViewId="0">
      <selection activeCell="M11" sqref="M11"/>
    </sheetView>
  </sheetViews>
  <sheetFormatPr defaultRowHeight="14.4"/>
  <cols>
    <col min="1" max="1" width="50.5546875" style="71" bestFit="1" customWidth="1"/>
    <col min="2" max="2" width="14.5546875" style="49" bestFit="1" customWidth="1"/>
    <col min="3" max="3" width="15.6640625" style="49" bestFit="1" customWidth="1"/>
    <col min="4" max="4" width="17.44140625" style="49" bestFit="1" customWidth="1"/>
    <col min="5" max="5" width="11.44140625" style="49" bestFit="1" customWidth="1"/>
    <col min="6" max="6" width="16.5546875" style="49" bestFit="1" customWidth="1"/>
    <col min="7" max="7" width="15.44140625" style="49" customWidth="1"/>
    <col min="8" max="8" width="15.6640625" style="49" customWidth="1"/>
    <col min="9" max="9" width="10" style="49" customWidth="1"/>
    <col min="10" max="10" width="17.44140625" style="49" hidden="1" customWidth="1"/>
    <col min="11" max="16384" width="8.88671875" style="49"/>
  </cols>
  <sheetData>
    <row r="1" spans="1:10" ht="23.4" thickBot="1">
      <c r="A1" s="3"/>
      <c r="B1" s="3"/>
      <c r="C1" s="50"/>
      <c r="D1" s="51"/>
      <c r="E1" s="5"/>
      <c r="F1" s="4"/>
      <c r="G1" s="4"/>
      <c r="H1" s="4"/>
      <c r="I1" s="4"/>
    </row>
    <row r="2" spans="1:10">
      <c r="A2" s="18"/>
      <c r="B2" s="19" t="s">
        <v>65</v>
      </c>
      <c r="C2" s="20"/>
      <c r="D2" s="20"/>
      <c r="E2" s="20"/>
      <c r="F2" s="20"/>
      <c r="G2" s="20"/>
      <c r="H2" s="20"/>
      <c r="I2" s="21"/>
    </row>
    <row r="3" spans="1:10">
      <c r="A3" s="18"/>
      <c r="B3" s="22"/>
      <c r="C3" s="23"/>
      <c r="D3" s="23"/>
      <c r="E3" s="23"/>
      <c r="F3" s="23"/>
      <c r="G3" s="23"/>
      <c r="H3" s="23"/>
      <c r="I3" s="24"/>
    </row>
    <row r="4" spans="1:10" ht="32.25" customHeight="1" thickBot="1">
      <c r="A4" s="18"/>
      <c r="B4" s="25"/>
      <c r="C4" s="26"/>
      <c r="D4" s="26"/>
      <c r="E4" s="26"/>
      <c r="F4" s="26"/>
      <c r="G4" s="26"/>
      <c r="H4" s="26"/>
      <c r="I4" s="27"/>
    </row>
    <row r="5" spans="1:10" ht="18" customHeight="1" thickBot="1">
      <c r="A5" s="4"/>
      <c r="B5" s="4"/>
      <c r="C5" s="5"/>
      <c r="D5" s="52"/>
      <c r="E5" s="5"/>
      <c r="F5" s="4"/>
      <c r="G5" s="4"/>
      <c r="H5" s="4"/>
      <c r="I5" s="4"/>
    </row>
    <row r="6" spans="1:10" ht="51" customHeight="1" thickBot="1">
      <c r="A6" s="6" t="s">
        <v>56</v>
      </c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8" t="s">
        <v>64</v>
      </c>
    </row>
    <row r="7" spans="1:10" ht="15.6">
      <c r="A7" s="46" t="s">
        <v>19</v>
      </c>
      <c r="B7" s="46">
        <v>1706500681</v>
      </c>
      <c r="C7" s="53">
        <v>45474</v>
      </c>
      <c r="D7" s="46">
        <v>10</v>
      </c>
      <c r="E7" s="54">
        <v>25.9</v>
      </c>
      <c r="F7" s="54">
        <v>25.9</v>
      </c>
      <c r="G7" s="2">
        <v>45474</v>
      </c>
      <c r="H7" s="53">
        <v>45474</v>
      </c>
      <c r="I7" s="1">
        <f>+H7-G7</f>
        <v>0</v>
      </c>
      <c r="J7" s="55">
        <f>I7*F7</f>
        <v>0</v>
      </c>
    </row>
    <row r="8" spans="1:10" ht="15.6">
      <c r="A8" s="46" t="s">
        <v>2</v>
      </c>
      <c r="B8" s="46">
        <v>2360360685</v>
      </c>
      <c r="C8" s="53">
        <v>45475</v>
      </c>
      <c r="D8" s="46">
        <v>751</v>
      </c>
      <c r="E8" s="54">
        <v>148.30000000000001</v>
      </c>
      <c r="F8" s="46">
        <v>126.61</v>
      </c>
      <c r="G8" s="2">
        <v>45475</v>
      </c>
      <c r="H8" s="53">
        <v>45474</v>
      </c>
      <c r="I8" s="1">
        <f t="shared" ref="I8:I51" si="0">+H8-G8</f>
        <v>-1</v>
      </c>
      <c r="J8" s="55">
        <f t="shared" ref="J8:J51" si="1">I8*F8</f>
        <v>-126.61</v>
      </c>
    </row>
    <row r="9" spans="1:10" ht="15.6">
      <c r="A9" s="46" t="s">
        <v>1</v>
      </c>
      <c r="B9" s="46">
        <v>1222450684</v>
      </c>
      <c r="C9" s="53">
        <v>45476</v>
      </c>
      <c r="D9" s="46" t="s">
        <v>20</v>
      </c>
      <c r="E9" s="54">
        <v>5075.2</v>
      </c>
      <c r="F9" s="54">
        <v>4275.2</v>
      </c>
      <c r="G9" s="2">
        <v>45476</v>
      </c>
      <c r="H9" s="2">
        <v>45477</v>
      </c>
      <c r="I9" s="1">
        <f t="shared" si="0"/>
        <v>1</v>
      </c>
      <c r="J9" s="55">
        <f t="shared" si="1"/>
        <v>4275.2</v>
      </c>
    </row>
    <row r="10" spans="1:10" ht="15.6">
      <c r="A10" s="46" t="s">
        <v>0</v>
      </c>
      <c r="B10" s="46">
        <v>9429840151</v>
      </c>
      <c r="C10" s="53">
        <v>45477</v>
      </c>
      <c r="D10" s="46" t="s">
        <v>21</v>
      </c>
      <c r="E10" s="54">
        <v>1623.73</v>
      </c>
      <c r="F10" s="54">
        <v>1561.28</v>
      </c>
      <c r="G10" s="2">
        <f>+C10+30</f>
        <v>45507</v>
      </c>
      <c r="H10" s="53">
        <v>45506</v>
      </c>
      <c r="I10" s="1">
        <f t="shared" si="0"/>
        <v>-1</v>
      </c>
      <c r="J10" s="55">
        <f t="shared" si="1"/>
        <v>-1561.28</v>
      </c>
    </row>
    <row r="11" spans="1:10" ht="15.6">
      <c r="A11" s="46" t="s">
        <v>3</v>
      </c>
      <c r="B11" s="46">
        <v>10185951000</v>
      </c>
      <c r="C11" s="53">
        <v>45481</v>
      </c>
      <c r="D11" s="46" t="s">
        <v>22</v>
      </c>
      <c r="E11" s="54">
        <v>2519.3000000000002</v>
      </c>
      <c r="F11" s="54">
        <v>2065</v>
      </c>
      <c r="G11" s="53">
        <v>45565</v>
      </c>
      <c r="H11" s="53">
        <v>45565</v>
      </c>
      <c r="I11" s="1">
        <f t="shared" si="0"/>
        <v>0</v>
      </c>
      <c r="J11" s="55">
        <f t="shared" si="1"/>
        <v>0</v>
      </c>
    </row>
    <row r="12" spans="1:10" ht="15.6">
      <c r="A12" s="46" t="s">
        <v>23</v>
      </c>
      <c r="B12" s="46">
        <v>1850250687</v>
      </c>
      <c r="C12" s="53">
        <v>45483</v>
      </c>
      <c r="D12" s="46">
        <v>3</v>
      </c>
      <c r="E12" s="54">
        <v>5929.2</v>
      </c>
      <c r="F12" s="54">
        <v>5029.2</v>
      </c>
      <c r="G12" s="53">
        <v>45483</v>
      </c>
      <c r="H12" s="53">
        <v>45495</v>
      </c>
      <c r="I12" s="1">
        <f t="shared" si="0"/>
        <v>12</v>
      </c>
      <c r="J12" s="55">
        <f t="shared" si="1"/>
        <v>60350.399999999994</v>
      </c>
    </row>
    <row r="13" spans="1:10" ht="15.6">
      <c r="A13" s="46" t="s">
        <v>24</v>
      </c>
      <c r="B13" s="46">
        <v>1604610681</v>
      </c>
      <c r="C13" s="53">
        <v>45484</v>
      </c>
      <c r="D13" s="46">
        <v>9</v>
      </c>
      <c r="E13" s="54">
        <v>3379.99</v>
      </c>
      <c r="F13" s="54">
        <v>3379.99</v>
      </c>
      <c r="G13" s="53">
        <v>45484</v>
      </c>
      <c r="H13" s="53">
        <v>45495</v>
      </c>
      <c r="I13" s="1">
        <f t="shared" si="0"/>
        <v>11</v>
      </c>
      <c r="J13" s="55">
        <f t="shared" si="1"/>
        <v>37179.89</v>
      </c>
    </row>
    <row r="14" spans="1:10" ht="15.6">
      <c r="A14" s="46" t="s">
        <v>26</v>
      </c>
      <c r="B14" s="46">
        <v>450130687</v>
      </c>
      <c r="C14" s="53">
        <v>45488</v>
      </c>
      <c r="D14" s="46" t="s">
        <v>27</v>
      </c>
      <c r="E14" s="54">
        <v>4123.59</v>
      </c>
      <c r="F14" s="54">
        <v>3473.59</v>
      </c>
      <c r="G14" s="53">
        <v>45488</v>
      </c>
      <c r="H14" s="53">
        <v>45495</v>
      </c>
      <c r="I14" s="1">
        <f t="shared" si="0"/>
        <v>7</v>
      </c>
      <c r="J14" s="55">
        <f t="shared" si="1"/>
        <v>24315.13</v>
      </c>
    </row>
    <row r="15" spans="1:10" ht="15.6">
      <c r="A15" s="46" t="s">
        <v>14</v>
      </c>
      <c r="B15" s="46">
        <v>1631530688</v>
      </c>
      <c r="C15" s="53">
        <v>45489</v>
      </c>
      <c r="D15" s="46">
        <v>314</v>
      </c>
      <c r="E15" s="54">
        <v>42.7</v>
      </c>
      <c r="F15" s="54">
        <v>35</v>
      </c>
      <c r="G15" s="2">
        <v>45489</v>
      </c>
      <c r="H15" s="53">
        <v>45489</v>
      </c>
      <c r="I15" s="1">
        <f t="shared" si="0"/>
        <v>0</v>
      </c>
      <c r="J15" s="55">
        <f t="shared" si="1"/>
        <v>0</v>
      </c>
    </row>
    <row r="16" spans="1:10" ht="15.6">
      <c r="A16" s="46" t="s">
        <v>15</v>
      </c>
      <c r="B16" s="46">
        <v>289360687</v>
      </c>
      <c r="C16" s="53">
        <v>45491</v>
      </c>
      <c r="D16" s="46" t="s">
        <v>28</v>
      </c>
      <c r="E16" s="54">
        <v>6280.56</v>
      </c>
      <c r="F16" s="54">
        <v>5290.56</v>
      </c>
      <c r="G16" s="53">
        <v>45511</v>
      </c>
      <c r="H16" s="53">
        <v>45541</v>
      </c>
      <c r="I16" s="1">
        <f t="shared" si="0"/>
        <v>30</v>
      </c>
      <c r="J16" s="55">
        <f t="shared" si="1"/>
        <v>158716.80000000002</v>
      </c>
    </row>
    <row r="17" spans="1:10" ht="15.6">
      <c r="A17" s="46" t="s">
        <v>8</v>
      </c>
      <c r="B17" s="46">
        <v>488410010</v>
      </c>
      <c r="C17" s="53">
        <v>45493</v>
      </c>
      <c r="D17" s="46" t="s">
        <v>29</v>
      </c>
      <c r="E17" s="54">
        <v>47.46</v>
      </c>
      <c r="F17" s="54">
        <v>38.9</v>
      </c>
      <c r="G17" s="53">
        <v>45520</v>
      </c>
      <c r="H17" s="53">
        <v>45520</v>
      </c>
      <c r="I17" s="1">
        <f t="shared" si="0"/>
        <v>0</v>
      </c>
      <c r="J17" s="55">
        <f t="shared" si="1"/>
        <v>0</v>
      </c>
    </row>
    <row r="18" spans="1:10" ht="15.6">
      <c r="A18" s="46" t="s">
        <v>25</v>
      </c>
      <c r="B18" s="46">
        <v>3929800278</v>
      </c>
      <c r="C18" s="53">
        <v>45496</v>
      </c>
      <c r="D18" s="46">
        <v>15361</v>
      </c>
      <c r="E18" s="54">
        <v>203.98</v>
      </c>
      <c r="F18" s="54">
        <v>167.2</v>
      </c>
      <c r="G18" s="53">
        <v>45527</v>
      </c>
      <c r="H18" s="2">
        <v>45527</v>
      </c>
      <c r="I18" s="1">
        <f t="shared" si="0"/>
        <v>0</v>
      </c>
      <c r="J18" s="55">
        <f t="shared" si="1"/>
        <v>0</v>
      </c>
    </row>
    <row r="19" spans="1:10" ht="15.6">
      <c r="A19" s="46" t="s">
        <v>30</v>
      </c>
      <c r="B19" s="46">
        <v>2181870680</v>
      </c>
      <c r="C19" s="53">
        <v>45497</v>
      </c>
      <c r="D19" s="46">
        <v>485</v>
      </c>
      <c r="E19" s="54">
        <v>976</v>
      </c>
      <c r="F19" s="54">
        <v>800</v>
      </c>
      <c r="G19" s="53">
        <v>45535</v>
      </c>
      <c r="H19" s="2">
        <v>45537</v>
      </c>
      <c r="I19" s="1">
        <f t="shared" si="0"/>
        <v>2</v>
      </c>
      <c r="J19" s="55">
        <f t="shared" si="1"/>
        <v>1600</v>
      </c>
    </row>
    <row r="20" spans="1:10" ht="15.6">
      <c r="A20" s="46" t="s">
        <v>7</v>
      </c>
      <c r="B20" s="46">
        <v>1114601006</v>
      </c>
      <c r="C20" s="53">
        <v>45499</v>
      </c>
      <c r="D20" s="46">
        <v>1024191768</v>
      </c>
      <c r="E20" s="54">
        <v>5716</v>
      </c>
      <c r="F20" s="54">
        <v>5716</v>
      </c>
      <c r="G20" s="53">
        <v>45529</v>
      </c>
      <c r="H20" s="2">
        <v>45527</v>
      </c>
      <c r="I20" s="1">
        <f t="shared" si="0"/>
        <v>-2</v>
      </c>
      <c r="J20" s="55">
        <f t="shared" si="1"/>
        <v>-11432</v>
      </c>
    </row>
    <row r="21" spans="1:10" ht="15.6">
      <c r="A21" s="46" t="s">
        <v>30</v>
      </c>
      <c r="B21" s="46">
        <v>2181870680</v>
      </c>
      <c r="C21" s="53">
        <v>45504</v>
      </c>
      <c r="D21" s="46">
        <v>509</v>
      </c>
      <c r="E21" s="54">
        <v>122</v>
      </c>
      <c r="F21" s="54">
        <v>100</v>
      </c>
      <c r="G21" s="53">
        <v>45535</v>
      </c>
      <c r="H21" s="2">
        <v>45537</v>
      </c>
      <c r="I21" s="1">
        <f t="shared" si="0"/>
        <v>2</v>
      </c>
      <c r="J21" s="55">
        <f t="shared" si="1"/>
        <v>200</v>
      </c>
    </row>
    <row r="22" spans="1:10" ht="15.6">
      <c r="A22" s="46" t="s">
        <v>5</v>
      </c>
      <c r="B22" s="46">
        <v>487700015</v>
      </c>
      <c r="C22" s="53">
        <v>45504</v>
      </c>
      <c r="D22" s="46" t="s">
        <v>31</v>
      </c>
      <c r="E22" s="54">
        <v>47050.04</v>
      </c>
      <c r="F22" s="54">
        <v>47050.04</v>
      </c>
      <c r="G22" s="53">
        <v>45504</v>
      </c>
      <c r="H22" s="2">
        <v>45511</v>
      </c>
      <c r="I22" s="1">
        <f t="shared" si="0"/>
        <v>7</v>
      </c>
      <c r="J22" s="55">
        <f t="shared" si="1"/>
        <v>329350.28000000003</v>
      </c>
    </row>
    <row r="23" spans="1:10" ht="15.6">
      <c r="A23" s="46" t="s">
        <v>4</v>
      </c>
      <c r="B23" s="46">
        <v>1832210684</v>
      </c>
      <c r="C23" s="53">
        <v>45504</v>
      </c>
      <c r="D23" s="46" t="s">
        <v>32</v>
      </c>
      <c r="E23" s="54">
        <v>1633.58</v>
      </c>
      <c r="F23" s="54">
        <v>1339</v>
      </c>
      <c r="G23" s="53">
        <v>45535</v>
      </c>
      <c r="H23" s="2">
        <v>45537</v>
      </c>
      <c r="I23" s="1">
        <f t="shared" si="0"/>
        <v>2</v>
      </c>
      <c r="J23" s="55">
        <f t="shared" si="1"/>
        <v>2678</v>
      </c>
    </row>
    <row r="24" spans="1:10" ht="15.6">
      <c r="A24" s="46" t="s">
        <v>5</v>
      </c>
      <c r="B24" s="46">
        <v>487700015</v>
      </c>
      <c r="C24" s="53">
        <v>45504</v>
      </c>
      <c r="D24" s="46" t="s">
        <v>33</v>
      </c>
      <c r="E24" s="54">
        <v>2270.4699999999998</v>
      </c>
      <c r="F24" s="54">
        <v>1861.04</v>
      </c>
      <c r="G24" s="53">
        <v>45565</v>
      </c>
      <c r="H24" s="2">
        <v>45565</v>
      </c>
      <c r="I24" s="1">
        <f t="shared" si="0"/>
        <v>0</v>
      </c>
      <c r="J24" s="55">
        <f t="shared" si="1"/>
        <v>0</v>
      </c>
    </row>
    <row r="25" spans="1:10" ht="15.6">
      <c r="A25" s="46" t="s">
        <v>1</v>
      </c>
      <c r="B25" s="46">
        <v>1222450684</v>
      </c>
      <c r="C25" s="53">
        <v>45509</v>
      </c>
      <c r="D25" s="46" t="s">
        <v>34</v>
      </c>
      <c r="E25" s="54">
        <v>5075.2</v>
      </c>
      <c r="F25" s="54">
        <v>4275.2</v>
      </c>
      <c r="G25" s="53">
        <v>45509</v>
      </c>
      <c r="H25" s="2">
        <v>45510</v>
      </c>
      <c r="I25" s="1">
        <f t="shared" si="0"/>
        <v>1</v>
      </c>
      <c r="J25" s="55">
        <f t="shared" si="1"/>
        <v>4275.2</v>
      </c>
    </row>
    <row r="26" spans="1:10" ht="15.6">
      <c r="A26" s="46" t="s">
        <v>9</v>
      </c>
      <c r="B26" s="46">
        <v>1265090686</v>
      </c>
      <c r="C26" s="53">
        <v>45509</v>
      </c>
      <c r="D26" s="46">
        <v>32</v>
      </c>
      <c r="E26" s="54">
        <v>666.82</v>
      </c>
      <c r="F26" s="54">
        <v>561.71</v>
      </c>
      <c r="G26" s="53">
        <v>45509</v>
      </c>
      <c r="H26" s="2">
        <v>45530</v>
      </c>
      <c r="I26" s="1">
        <f t="shared" si="0"/>
        <v>21</v>
      </c>
      <c r="J26" s="55">
        <f t="shared" si="1"/>
        <v>11795.91</v>
      </c>
    </row>
    <row r="27" spans="1:10" ht="15.6">
      <c r="A27" s="46" t="s">
        <v>0</v>
      </c>
      <c r="B27" s="46">
        <v>9429840151</v>
      </c>
      <c r="C27" s="53">
        <v>45511</v>
      </c>
      <c r="D27" s="46" t="s">
        <v>35</v>
      </c>
      <c r="E27" s="54">
        <v>1884.69</v>
      </c>
      <c r="F27" s="54">
        <v>1812.2</v>
      </c>
      <c r="G27" s="53">
        <f>+C27+30</f>
        <v>45541</v>
      </c>
      <c r="H27" s="2">
        <v>45541</v>
      </c>
      <c r="I27" s="1">
        <f t="shared" si="0"/>
        <v>0</v>
      </c>
      <c r="J27" s="55">
        <f t="shared" si="1"/>
        <v>0</v>
      </c>
    </row>
    <row r="28" spans="1:10" ht="15.6">
      <c r="A28" s="46" t="s">
        <v>36</v>
      </c>
      <c r="B28" s="46">
        <v>2368220683</v>
      </c>
      <c r="C28" s="53">
        <v>45512</v>
      </c>
      <c r="D28" s="46">
        <v>6</v>
      </c>
      <c r="E28" s="54">
        <v>6100</v>
      </c>
      <c r="F28" s="54">
        <v>5000</v>
      </c>
      <c r="G28" s="53">
        <v>45542</v>
      </c>
      <c r="H28" s="2">
        <v>45541</v>
      </c>
      <c r="I28" s="1">
        <f t="shared" si="0"/>
        <v>-1</v>
      </c>
      <c r="J28" s="55">
        <f t="shared" si="1"/>
        <v>-5000</v>
      </c>
    </row>
    <row r="29" spans="1:10" ht="15.6">
      <c r="A29" s="46" t="s">
        <v>15</v>
      </c>
      <c r="B29" s="46">
        <v>289360687</v>
      </c>
      <c r="C29" s="53">
        <v>45513</v>
      </c>
      <c r="D29" s="46" t="s">
        <v>37</v>
      </c>
      <c r="E29" s="54">
        <v>7295.6</v>
      </c>
      <c r="F29" s="54">
        <v>6145.6</v>
      </c>
      <c r="G29" s="53">
        <v>45513</v>
      </c>
      <c r="H29" s="2">
        <v>45512</v>
      </c>
      <c r="I29" s="1">
        <f t="shared" si="0"/>
        <v>-1</v>
      </c>
      <c r="J29" s="55">
        <f t="shared" si="1"/>
        <v>-6145.6</v>
      </c>
    </row>
    <row r="30" spans="1:10" ht="15.6">
      <c r="A30" s="46" t="s">
        <v>10</v>
      </c>
      <c r="B30" s="46">
        <v>2313821007</v>
      </c>
      <c r="C30" s="53">
        <v>45516</v>
      </c>
      <c r="D30" s="46" t="s">
        <v>38</v>
      </c>
      <c r="E30" s="54">
        <v>3542.27</v>
      </c>
      <c r="F30" s="54">
        <v>2903.5</v>
      </c>
      <c r="G30" s="53">
        <v>45546</v>
      </c>
      <c r="H30" s="2">
        <v>45546</v>
      </c>
      <c r="I30" s="1">
        <f t="shared" si="0"/>
        <v>0</v>
      </c>
      <c r="J30" s="55">
        <f t="shared" si="1"/>
        <v>0</v>
      </c>
    </row>
    <row r="31" spans="1:10" ht="15.6">
      <c r="A31" s="46" t="s">
        <v>8</v>
      </c>
      <c r="B31" s="46">
        <v>488410010</v>
      </c>
      <c r="C31" s="53">
        <v>45524</v>
      </c>
      <c r="D31" s="46" t="s">
        <v>39</v>
      </c>
      <c r="E31" s="54">
        <v>47.46</v>
      </c>
      <c r="F31" s="54">
        <v>38.9</v>
      </c>
      <c r="G31" s="53">
        <v>45551</v>
      </c>
      <c r="H31" s="2">
        <v>45552</v>
      </c>
      <c r="I31" s="1">
        <f t="shared" si="0"/>
        <v>1</v>
      </c>
      <c r="J31" s="55">
        <f t="shared" si="1"/>
        <v>38.9</v>
      </c>
    </row>
    <row r="32" spans="1:10" ht="15.6">
      <c r="A32" s="46" t="s">
        <v>40</v>
      </c>
      <c r="B32" s="46">
        <v>2397430394</v>
      </c>
      <c r="C32" s="53">
        <v>45531</v>
      </c>
      <c r="D32" s="46" t="s">
        <v>41</v>
      </c>
      <c r="E32" s="54">
        <v>206.18</v>
      </c>
      <c r="F32" s="54">
        <v>169</v>
      </c>
      <c r="G32" s="53">
        <f>+C32+30</f>
        <v>45561</v>
      </c>
      <c r="H32" s="2">
        <v>45562</v>
      </c>
      <c r="I32" s="1">
        <f t="shared" si="0"/>
        <v>1</v>
      </c>
      <c r="J32" s="55">
        <f t="shared" si="1"/>
        <v>169</v>
      </c>
    </row>
    <row r="33" spans="1:10" ht="15.6">
      <c r="A33" s="46" t="s">
        <v>7</v>
      </c>
      <c r="B33" s="46">
        <v>1114601006</v>
      </c>
      <c r="C33" s="53">
        <v>45533</v>
      </c>
      <c r="D33" s="46">
        <v>1024217057</v>
      </c>
      <c r="E33" s="54">
        <v>7422.12</v>
      </c>
      <c r="F33" s="54">
        <v>7422.12</v>
      </c>
      <c r="G33" s="53">
        <v>45563</v>
      </c>
      <c r="H33" s="2">
        <v>45562</v>
      </c>
      <c r="I33" s="1">
        <f t="shared" si="0"/>
        <v>-1</v>
      </c>
      <c r="J33" s="55">
        <f t="shared" si="1"/>
        <v>-7422.12</v>
      </c>
    </row>
    <row r="34" spans="1:10" ht="15.6">
      <c r="A34" s="46" t="s">
        <v>5</v>
      </c>
      <c r="B34" s="46">
        <v>487700015</v>
      </c>
      <c r="C34" s="53">
        <v>45535</v>
      </c>
      <c r="D34" s="46" t="s">
        <v>42</v>
      </c>
      <c r="E34" s="54">
        <v>3591.53</v>
      </c>
      <c r="F34" s="54">
        <v>2943.88</v>
      </c>
      <c r="G34" s="53">
        <v>45595</v>
      </c>
      <c r="H34" s="2">
        <v>45595</v>
      </c>
      <c r="I34" s="1">
        <f t="shared" si="0"/>
        <v>0</v>
      </c>
      <c r="J34" s="55">
        <f t="shared" si="1"/>
        <v>0</v>
      </c>
    </row>
    <row r="35" spans="1:10" ht="15.6">
      <c r="A35" s="46" t="s">
        <v>11</v>
      </c>
      <c r="B35" s="46">
        <v>1994380689</v>
      </c>
      <c r="C35" s="53">
        <v>45535</v>
      </c>
      <c r="D35" s="46" t="s">
        <v>43</v>
      </c>
      <c r="E35" s="54">
        <v>658.8</v>
      </c>
      <c r="F35" s="54">
        <v>540</v>
      </c>
      <c r="G35" s="53">
        <v>45596</v>
      </c>
      <c r="H35" s="2">
        <v>45596</v>
      </c>
      <c r="I35" s="1">
        <f t="shared" si="0"/>
        <v>0</v>
      </c>
      <c r="J35" s="55">
        <f t="shared" si="1"/>
        <v>0</v>
      </c>
    </row>
    <row r="36" spans="1:10" ht="15.6">
      <c r="A36" s="46" t="s">
        <v>5</v>
      </c>
      <c r="B36" s="46">
        <v>487700015</v>
      </c>
      <c r="C36" s="53">
        <v>45535</v>
      </c>
      <c r="D36" s="46" t="s">
        <v>44</v>
      </c>
      <c r="E36" s="54">
        <v>64128.97</v>
      </c>
      <c r="F36" s="54">
        <v>64128.97</v>
      </c>
      <c r="G36" s="53">
        <v>45535</v>
      </c>
      <c r="H36" s="2">
        <v>45552</v>
      </c>
      <c r="I36" s="1">
        <f t="shared" si="0"/>
        <v>17</v>
      </c>
      <c r="J36" s="55">
        <f>I36*F36</f>
        <v>1090192.49</v>
      </c>
    </row>
    <row r="37" spans="1:10" ht="15.6">
      <c r="A37" s="46" t="s">
        <v>4</v>
      </c>
      <c r="B37" s="46">
        <v>1832210684</v>
      </c>
      <c r="C37" s="53">
        <v>45535</v>
      </c>
      <c r="D37" s="46" t="s">
        <v>45</v>
      </c>
      <c r="E37" s="54">
        <v>1633.58</v>
      </c>
      <c r="F37" s="54">
        <v>1339</v>
      </c>
      <c r="G37" s="53">
        <v>45565</v>
      </c>
      <c r="H37" s="2">
        <v>45565</v>
      </c>
      <c r="I37" s="1">
        <f t="shared" si="0"/>
        <v>0</v>
      </c>
      <c r="J37" s="55">
        <f t="shared" si="1"/>
        <v>0</v>
      </c>
    </row>
    <row r="38" spans="1:10" ht="15.6">
      <c r="A38" s="46" t="s">
        <v>46</v>
      </c>
      <c r="B38" s="46">
        <v>2164550507</v>
      </c>
      <c r="C38" s="53">
        <v>45536</v>
      </c>
      <c r="D38" s="46">
        <v>21</v>
      </c>
      <c r="E38" s="54">
        <v>6222</v>
      </c>
      <c r="F38" s="54">
        <v>5100</v>
      </c>
      <c r="G38" s="53">
        <v>45566</v>
      </c>
      <c r="H38" s="2">
        <v>45566</v>
      </c>
      <c r="I38" s="1">
        <f t="shared" si="0"/>
        <v>0</v>
      </c>
      <c r="J38" s="55">
        <f t="shared" si="1"/>
        <v>0</v>
      </c>
    </row>
    <row r="39" spans="1:10" ht="15.6">
      <c r="A39" s="46" t="s">
        <v>1</v>
      </c>
      <c r="B39" s="46">
        <v>1222450684</v>
      </c>
      <c r="C39" s="53">
        <v>45541</v>
      </c>
      <c r="D39" s="46" t="s">
        <v>47</v>
      </c>
      <c r="E39" s="54">
        <v>5075.2</v>
      </c>
      <c r="F39" s="54">
        <v>4275.2</v>
      </c>
      <c r="G39" s="53">
        <v>45541</v>
      </c>
      <c r="H39" s="2">
        <v>45541</v>
      </c>
      <c r="I39" s="1">
        <f t="shared" si="0"/>
        <v>0</v>
      </c>
      <c r="J39" s="55">
        <f t="shared" si="1"/>
        <v>0</v>
      </c>
    </row>
    <row r="40" spans="1:10" ht="15.6">
      <c r="A40" s="46" t="s">
        <v>0</v>
      </c>
      <c r="B40" s="46">
        <v>9429840151</v>
      </c>
      <c r="C40" s="53">
        <v>45544</v>
      </c>
      <c r="D40" s="46" t="s">
        <v>48</v>
      </c>
      <c r="E40" s="54">
        <v>1413.52</v>
      </c>
      <c r="F40" s="54">
        <v>1359.15</v>
      </c>
      <c r="G40" s="53">
        <f>+C40+30</f>
        <v>45574</v>
      </c>
      <c r="H40" s="2">
        <v>45574</v>
      </c>
      <c r="I40" s="1">
        <f t="shared" si="0"/>
        <v>0</v>
      </c>
      <c r="J40" s="55">
        <f t="shared" si="1"/>
        <v>0</v>
      </c>
    </row>
    <row r="41" spans="1:10" ht="15.6">
      <c r="A41" s="46" t="s">
        <v>13</v>
      </c>
      <c r="B41" s="46">
        <v>1497070381</v>
      </c>
      <c r="C41" s="53">
        <v>45544</v>
      </c>
      <c r="D41" s="46" t="s">
        <v>49</v>
      </c>
      <c r="E41" s="54">
        <v>41.14</v>
      </c>
      <c r="F41" s="54">
        <v>33.72</v>
      </c>
      <c r="G41" s="53">
        <v>45544</v>
      </c>
      <c r="H41" s="2">
        <v>45541</v>
      </c>
      <c r="I41" s="1">
        <f t="shared" si="0"/>
        <v>-3</v>
      </c>
      <c r="J41" s="55">
        <f t="shared" si="1"/>
        <v>-101.16</v>
      </c>
    </row>
    <row r="42" spans="1:10" ht="15.6">
      <c r="A42" s="46" t="s">
        <v>9</v>
      </c>
      <c r="B42" s="46">
        <v>1265090686</v>
      </c>
      <c r="C42" s="53">
        <v>45545</v>
      </c>
      <c r="D42" s="46">
        <v>36</v>
      </c>
      <c r="E42" s="54">
        <v>4060.16</v>
      </c>
      <c r="F42" s="54">
        <v>3420.16</v>
      </c>
      <c r="G42" s="53">
        <v>45545</v>
      </c>
      <c r="H42" s="2">
        <v>45579</v>
      </c>
      <c r="I42" s="1">
        <f t="shared" si="0"/>
        <v>34</v>
      </c>
      <c r="J42" s="55">
        <f t="shared" si="1"/>
        <v>116285.44</v>
      </c>
    </row>
    <row r="43" spans="1:10" ht="15.6">
      <c r="A43" s="46" t="s">
        <v>8</v>
      </c>
      <c r="B43" s="46">
        <v>488410010</v>
      </c>
      <c r="C43" s="53">
        <v>45555</v>
      </c>
      <c r="D43" s="46" t="s">
        <v>50</v>
      </c>
      <c r="E43" s="54">
        <v>47.46</v>
      </c>
      <c r="F43" s="54">
        <v>38.9</v>
      </c>
      <c r="G43" s="53">
        <v>45580</v>
      </c>
      <c r="H43" s="2">
        <v>45580</v>
      </c>
      <c r="I43" s="1">
        <f t="shared" si="0"/>
        <v>0</v>
      </c>
      <c r="J43" s="55">
        <f t="shared" si="1"/>
        <v>0</v>
      </c>
    </row>
    <row r="44" spans="1:10" ht="15.6">
      <c r="A44" s="46" t="s">
        <v>7</v>
      </c>
      <c r="B44" s="46">
        <v>1114601006</v>
      </c>
      <c r="C44" s="53">
        <v>45558</v>
      </c>
      <c r="D44" s="46">
        <v>1024239613</v>
      </c>
      <c r="E44" s="54">
        <v>6035.57</v>
      </c>
      <c r="F44" s="54">
        <v>6035.57</v>
      </c>
      <c r="G44" s="53">
        <v>45588</v>
      </c>
      <c r="H44" s="2">
        <v>45589</v>
      </c>
      <c r="I44" s="1">
        <f t="shared" si="0"/>
        <v>1</v>
      </c>
      <c r="J44" s="55">
        <f t="shared" si="1"/>
        <v>6035.57</v>
      </c>
    </row>
    <row r="45" spans="1:10" ht="15.6">
      <c r="A45" s="46" t="s">
        <v>6</v>
      </c>
      <c r="B45" s="46">
        <v>4570150278</v>
      </c>
      <c r="C45" s="53">
        <v>45560</v>
      </c>
      <c r="D45" s="46" t="s">
        <v>51</v>
      </c>
      <c r="E45" s="54">
        <v>746.12</v>
      </c>
      <c r="F45" s="54">
        <v>611.57000000000005</v>
      </c>
      <c r="G45" s="53">
        <v>45603</v>
      </c>
      <c r="H45" s="2">
        <v>45602</v>
      </c>
      <c r="I45" s="1">
        <f t="shared" si="0"/>
        <v>-1</v>
      </c>
      <c r="J45" s="55">
        <f t="shared" si="1"/>
        <v>-611.57000000000005</v>
      </c>
    </row>
    <row r="46" spans="1:10" ht="15.6">
      <c r="A46" s="46" t="s">
        <v>12</v>
      </c>
      <c r="B46" s="46">
        <v>566000675</v>
      </c>
      <c r="C46" s="53">
        <v>45565</v>
      </c>
      <c r="D46" s="46" t="s">
        <v>52</v>
      </c>
      <c r="E46" s="54">
        <v>805.2</v>
      </c>
      <c r="F46" s="54">
        <v>660</v>
      </c>
      <c r="G46" s="53">
        <v>45595</v>
      </c>
      <c r="H46" s="2">
        <v>45595</v>
      </c>
      <c r="I46" s="1">
        <f t="shared" si="0"/>
        <v>0</v>
      </c>
      <c r="J46" s="55">
        <f t="shared" si="1"/>
        <v>0</v>
      </c>
    </row>
    <row r="47" spans="1:10" ht="15.6">
      <c r="A47" s="46" t="s">
        <v>30</v>
      </c>
      <c r="B47" s="46">
        <v>2181870680</v>
      </c>
      <c r="C47" s="53">
        <v>45565</v>
      </c>
      <c r="D47" s="46">
        <v>649</v>
      </c>
      <c r="E47" s="54">
        <v>3050</v>
      </c>
      <c r="F47" s="54">
        <v>2500</v>
      </c>
      <c r="G47" s="53">
        <v>45596</v>
      </c>
      <c r="H47" s="2">
        <v>45596</v>
      </c>
      <c r="I47" s="1">
        <f t="shared" si="0"/>
        <v>0</v>
      </c>
      <c r="J47" s="55">
        <f t="shared" si="1"/>
        <v>0</v>
      </c>
    </row>
    <row r="48" spans="1:10" ht="15.6">
      <c r="A48" s="46" t="s">
        <v>5</v>
      </c>
      <c r="B48" s="46">
        <v>487700015</v>
      </c>
      <c r="C48" s="53">
        <v>45565</v>
      </c>
      <c r="D48" s="46" t="s">
        <v>53</v>
      </c>
      <c r="E48" s="54">
        <v>39878.9</v>
      </c>
      <c r="F48" s="54">
        <v>39878.9</v>
      </c>
      <c r="G48" s="53">
        <v>45565</v>
      </c>
      <c r="H48" s="2">
        <v>45589</v>
      </c>
      <c r="I48" s="1">
        <f t="shared" si="0"/>
        <v>24</v>
      </c>
      <c r="J48" s="55">
        <f t="shared" si="1"/>
        <v>957093.60000000009</v>
      </c>
    </row>
    <row r="49" spans="1:10" ht="15.6">
      <c r="A49" s="46" t="s">
        <v>4</v>
      </c>
      <c r="B49" s="46">
        <v>1832210684</v>
      </c>
      <c r="C49" s="53">
        <v>45565</v>
      </c>
      <c r="D49" s="46" t="s">
        <v>54</v>
      </c>
      <c r="E49" s="54">
        <v>1633.58</v>
      </c>
      <c r="F49" s="54">
        <v>1339</v>
      </c>
      <c r="G49" s="53">
        <v>45596</v>
      </c>
      <c r="H49" s="2">
        <v>45596</v>
      </c>
      <c r="I49" s="1">
        <f t="shared" si="0"/>
        <v>0</v>
      </c>
      <c r="J49" s="55">
        <f t="shared" si="1"/>
        <v>0</v>
      </c>
    </row>
    <row r="50" spans="1:10" ht="15.6">
      <c r="A50" s="46" t="s">
        <v>5</v>
      </c>
      <c r="B50" s="46">
        <v>487700015</v>
      </c>
      <c r="C50" s="53">
        <v>45565</v>
      </c>
      <c r="D50" s="46" t="s">
        <v>55</v>
      </c>
      <c r="E50" s="54">
        <v>2169.5700000000002</v>
      </c>
      <c r="F50" s="54">
        <v>1778.34</v>
      </c>
      <c r="G50" s="53">
        <v>45626</v>
      </c>
      <c r="H50" s="2">
        <v>45628</v>
      </c>
      <c r="I50" s="1">
        <f t="shared" si="0"/>
        <v>2</v>
      </c>
      <c r="J50" s="55">
        <f t="shared" si="1"/>
        <v>3556.68</v>
      </c>
    </row>
    <row r="51" spans="1:10" ht="15.6">
      <c r="A51" s="46" t="s">
        <v>25</v>
      </c>
      <c r="B51" s="46">
        <v>3929800278</v>
      </c>
      <c r="C51" s="53">
        <v>45565</v>
      </c>
      <c r="D51" s="46">
        <v>19284</v>
      </c>
      <c r="E51" s="54">
        <v>146.4</v>
      </c>
      <c r="F51" s="54">
        <v>120</v>
      </c>
      <c r="G51" s="53">
        <v>45596</v>
      </c>
      <c r="H51" s="2">
        <v>45596</v>
      </c>
      <c r="I51" s="1">
        <f t="shared" si="0"/>
        <v>0</v>
      </c>
      <c r="J51" s="55">
        <f t="shared" si="1"/>
        <v>0</v>
      </c>
    </row>
    <row r="52" spans="1:10" ht="12" customHeight="1">
      <c r="A52" s="47"/>
      <c r="B52" s="47"/>
      <c r="C52" s="56"/>
      <c r="D52" s="47"/>
      <c r="E52" s="57"/>
      <c r="F52" s="58"/>
      <c r="G52" s="59"/>
      <c r="H52" s="60"/>
      <c r="I52" s="9"/>
      <c r="J52" s="61"/>
    </row>
    <row r="53" spans="1:10" ht="11.25" customHeight="1">
      <c r="A53" s="13"/>
      <c r="B53" s="13"/>
      <c r="C53" s="59"/>
      <c r="D53" s="13"/>
      <c r="E53" s="58"/>
      <c r="F53" s="58"/>
      <c r="G53" s="59"/>
      <c r="H53" s="60"/>
      <c r="I53" s="9"/>
      <c r="J53" s="61"/>
    </row>
    <row r="54" spans="1:10" ht="9.75" customHeight="1">
      <c r="A54" s="48"/>
      <c r="B54" s="48"/>
      <c r="C54" s="62"/>
      <c r="D54" s="48"/>
      <c r="E54" s="63"/>
      <c r="F54" s="58"/>
      <c r="G54" s="59"/>
      <c r="H54" s="60"/>
      <c r="I54" s="9"/>
      <c r="J54" s="61"/>
    </row>
    <row r="55" spans="1:10" ht="18">
      <c r="A55" s="14" t="s">
        <v>16</v>
      </c>
      <c r="B55" s="15"/>
      <c r="C55" s="15"/>
      <c r="D55" s="15"/>
      <c r="E55" s="16"/>
      <c r="F55" s="64">
        <f>SUM(F7:F51)</f>
        <v>246765.1</v>
      </c>
      <c r="G55" s="65"/>
    </row>
    <row r="56" spans="1:10" ht="26.25" customHeight="1">
      <c r="A56" s="17" t="s">
        <v>75</v>
      </c>
      <c r="B56" s="17"/>
      <c r="C56" s="17"/>
      <c r="D56" s="17"/>
      <c r="E56" s="17"/>
      <c r="F56" s="66">
        <f>J56/F55</f>
        <v>11.248382165873538</v>
      </c>
      <c r="G56" s="67" t="s">
        <v>17</v>
      </c>
      <c r="J56" s="68">
        <f>SUM(J7:J51)</f>
        <v>2775708.1500000004</v>
      </c>
    </row>
    <row r="58" spans="1:10">
      <c r="A58" s="69" t="s">
        <v>18</v>
      </c>
      <c r="B58" s="70"/>
      <c r="C58" s="70"/>
      <c r="D58" s="70"/>
      <c r="E58" s="70"/>
      <c r="F58" s="70"/>
      <c r="G58" s="70"/>
      <c r="H58" s="70"/>
      <c r="I58" s="70"/>
    </row>
    <row r="59" spans="1:10">
      <c r="A59" s="70"/>
      <c r="B59" s="70"/>
      <c r="C59" s="70"/>
      <c r="D59" s="70"/>
      <c r="E59" s="70"/>
      <c r="F59" s="70"/>
      <c r="G59" s="70"/>
      <c r="H59" s="70"/>
      <c r="I59" s="70"/>
    </row>
    <row r="60" spans="1:10" ht="63" customHeight="1">
      <c r="A60" s="70"/>
      <c r="B60" s="70"/>
      <c r="C60" s="70"/>
      <c r="D60" s="70"/>
      <c r="E60" s="70"/>
      <c r="F60" s="70"/>
      <c r="G60" s="70"/>
      <c r="H60" s="70"/>
      <c r="I60" s="70"/>
    </row>
  </sheetData>
  <sortState ref="A3:I57">
    <sortCondition ref="C3"/>
  </sortState>
  <mergeCells count="5">
    <mergeCell ref="A55:E55"/>
    <mergeCell ref="A56:E56"/>
    <mergeCell ref="A58:I60"/>
    <mergeCell ref="A2:A4"/>
    <mergeCell ref="B2:I4"/>
  </mergeCells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1"/>
  <sheetViews>
    <sheetView workbookViewId="0">
      <selection activeCell="T17" sqref="T17"/>
    </sheetView>
  </sheetViews>
  <sheetFormatPr defaultRowHeight="14.4"/>
  <cols>
    <col min="1" max="1" width="2.88671875" customWidth="1"/>
    <col min="2" max="2" width="9.6640625" bestFit="1" customWidth="1"/>
    <col min="8" max="8" width="17.6640625" customWidth="1"/>
  </cols>
  <sheetData>
    <row r="3" spans="2:11" ht="18">
      <c r="D3" s="10" t="s">
        <v>66</v>
      </c>
    </row>
    <row r="4" spans="2:11" ht="18">
      <c r="D4" s="11" t="s">
        <v>67</v>
      </c>
    </row>
    <row r="5" spans="2:11" ht="15.6">
      <c r="D5" s="12" t="s">
        <v>68</v>
      </c>
    </row>
    <row r="6" spans="2:11" ht="15.6">
      <c r="D6" s="12" t="s">
        <v>69</v>
      </c>
    </row>
    <row r="7" spans="2:11" ht="15.6">
      <c r="D7" s="12" t="s">
        <v>70</v>
      </c>
    </row>
    <row r="14" spans="2:11">
      <c r="B14" s="30" t="s">
        <v>71</v>
      </c>
      <c r="C14" s="30"/>
      <c r="D14" s="30"/>
      <c r="E14" s="30"/>
      <c r="F14" s="30"/>
      <c r="G14" s="30"/>
      <c r="H14" s="30"/>
      <c r="I14" s="30"/>
      <c r="J14" s="30"/>
      <c r="K14" s="30"/>
    </row>
    <row r="15" spans="2:11"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9" spans="2:11">
      <c r="B19" s="31" t="s">
        <v>74</v>
      </c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2" spans="2:11">
      <c r="B22" s="32" t="s">
        <v>16</v>
      </c>
      <c r="C22" s="32"/>
      <c r="D22" s="32"/>
      <c r="E22" s="32"/>
      <c r="F22" s="32"/>
      <c r="G22" s="32"/>
      <c r="H22" s="32"/>
      <c r="I22" s="33">
        <f>TEMPESTIVITA!F55</f>
        <v>246765.1</v>
      </c>
      <c r="J22" s="34"/>
      <c r="K22" s="35"/>
    </row>
    <row r="23" spans="2:11">
      <c r="B23" s="32"/>
      <c r="C23" s="32"/>
      <c r="D23" s="32"/>
      <c r="E23" s="32"/>
      <c r="F23" s="32"/>
      <c r="G23" s="32"/>
      <c r="H23" s="32"/>
      <c r="I23" s="36"/>
      <c r="J23" s="37"/>
      <c r="K23" s="38"/>
    </row>
    <row r="24" spans="2:11">
      <c r="B24" s="39" t="s">
        <v>72</v>
      </c>
      <c r="C24" s="39"/>
      <c r="D24" s="39"/>
      <c r="E24" s="39"/>
      <c r="F24" s="39"/>
      <c r="G24" s="39"/>
      <c r="H24" s="39"/>
      <c r="I24" s="40">
        <f>TEMPESTIVITA!F56</f>
        <v>11.248382165873538</v>
      </c>
      <c r="J24" s="41"/>
      <c r="K24" s="42"/>
    </row>
    <row r="25" spans="2:11">
      <c r="B25" s="39"/>
      <c r="C25" s="39"/>
      <c r="D25" s="39"/>
      <c r="E25" s="39"/>
      <c r="F25" s="39"/>
      <c r="G25" s="39"/>
      <c r="H25" s="39"/>
      <c r="I25" s="43"/>
      <c r="J25" s="44"/>
      <c r="K25" s="45"/>
    </row>
    <row r="28" spans="2:11">
      <c r="B28" s="28" t="s">
        <v>73</v>
      </c>
      <c r="C28" s="29"/>
      <c r="D28" s="29"/>
      <c r="E28" s="29"/>
      <c r="F28" s="29"/>
      <c r="G28" s="29"/>
      <c r="H28" s="29"/>
      <c r="I28" s="29"/>
      <c r="J28" s="29"/>
      <c r="K28" s="29"/>
    </row>
    <row r="29" spans="2:11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2:11"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2:11" ht="7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</row>
  </sheetData>
  <mergeCells count="7">
    <mergeCell ref="B28:K31"/>
    <mergeCell ref="B14:K15"/>
    <mergeCell ref="B19:K20"/>
    <mergeCell ref="B22:H23"/>
    <mergeCell ref="I22:K23"/>
    <mergeCell ref="B24:H25"/>
    <mergeCell ref="I24:K25"/>
  </mergeCells>
  <pageMargins left="0.70866141732283472" right="0.70866141732283472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TEMPESTIVITA</vt:lpstr>
      <vt:lpstr>PUBBLICAZIONE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di crescenzo</dc:creator>
  <cp:lastModifiedBy>andrea.carulli</cp:lastModifiedBy>
  <cp:lastPrinted>2025-01-21T11:39:04Z</cp:lastPrinted>
  <dcterms:created xsi:type="dcterms:W3CDTF">2024-07-11T10:55:05Z</dcterms:created>
  <dcterms:modified xsi:type="dcterms:W3CDTF">2025-04-14T11:13:36Z</dcterms:modified>
</cp:coreProperties>
</file>