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6" yWindow="1140" windowWidth="23256" windowHeight="11388"/>
  </bookViews>
  <sheets>
    <sheet name="tempestività" sheetId="1" r:id="rId1"/>
    <sheet name="pubblicazione" sheetId="2" r:id="rId2"/>
  </sheets>
  <definedNames>
    <definedName name="_xlnm.Print_Titles" localSheetId="0">tempestività!$1:$5</definedName>
  </definedNames>
  <calcPr calcId="125725"/>
</workbook>
</file>

<file path=xl/calcChain.xml><?xml version="1.0" encoding="utf-8"?>
<calcChain xmlns="http://schemas.openxmlformats.org/spreadsheetml/2006/main">
  <c r="I24" i="2"/>
  <c r="I22"/>
  <c r="F67" i="1"/>
  <c r="I63"/>
  <c r="I62"/>
  <c r="I61"/>
  <c r="J61" s="1"/>
  <c r="I60"/>
  <c r="J60" s="1"/>
  <c r="J59"/>
  <c r="I59"/>
  <c r="I58"/>
  <c r="J58" s="1"/>
  <c r="I57"/>
  <c r="J57" s="1"/>
  <c r="I56"/>
  <c r="J56" s="1"/>
  <c r="J55"/>
  <c r="I55"/>
  <c r="J54"/>
  <c r="I54"/>
  <c r="I53"/>
  <c r="J53" s="1"/>
  <c r="I52"/>
  <c r="J52" s="1"/>
  <c r="G51"/>
  <c r="I51" s="1"/>
  <c r="J51" s="1"/>
  <c r="I50"/>
  <c r="J50" s="1"/>
  <c r="J49"/>
  <c r="I49"/>
  <c r="J48"/>
  <c r="I48"/>
  <c r="I47"/>
  <c r="J47" s="1"/>
  <c r="J46"/>
  <c r="I46"/>
  <c r="I45"/>
  <c r="J45" s="1"/>
  <c r="I44"/>
  <c r="J44" s="1"/>
  <c r="J43"/>
  <c r="I43"/>
  <c r="I42"/>
  <c r="J42" s="1"/>
  <c r="I41"/>
  <c r="J41" s="1"/>
  <c r="J40"/>
  <c r="I40"/>
  <c r="I39"/>
  <c r="J39" s="1"/>
  <c r="I38"/>
  <c r="J38" s="1"/>
  <c r="I37"/>
  <c r="J37" s="1"/>
  <c r="I36"/>
  <c r="J36" s="1"/>
  <c r="J35"/>
  <c r="I35"/>
  <c r="J34"/>
  <c r="I34"/>
  <c r="I33"/>
  <c r="J33" s="1"/>
  <c r="I32"/>
  <c r="J32" s="1"/>
  <c r="J31"/>
  <c r="I31"/>
  <c r="J30"/>
  <c r="I30"/>
  <c r="J29"/>
  <c r="I29"/>
  <c r="I28"/>
  <c r="J28" s="1"/>
  <c r="G27"/>
  <c r="I27" s="1"/>
  <c r="J27" s="1"/>
  <c r="I26"/>
  <c r="J26" s="1"/>
  <c r="I25"/>
  <c r="J25" s="1"/>
  <c r="I24"/>
  <c r="J24" s="1"/>
  <c r="J23"/>
  <c r="I23"/>
  <c r="J22"/>
  <c r="I22"/>
  <c r="I21"/>
  <c r="J21" s="1"/>
  <c r="I20"/>
  <c r="J20" s="1"/>
  <c r="I19"/>
  <c r="J19" s="1"/>
  <c r="J18"/>
  <c r="I18"/>
  <c r="J17"/>
  <c r="I17"/>
  <c r="J16"/>
  <c r="I16"/>
  <c r="J15"/>
  <c r="I15"/>
  <c r="I14"/>
  <c r="J14" s="1"/>
  <c r="G13"/>
  <c r="I13" s="1"/>
  <c r="J13" s="1"/>
  <c r="I12"/>
  <c r="J12" s="1"/>
  <c r="J11"/>
  <c r="J67" s="1"/>
  <c r="I11"/>
  <c r="J10"/>
  <c r="I10"/>
  <c r="I9"/>
  <c r="J9" s="1"/>
  <c r="I8"/>
  <c r="J8" s="1"/>
  <c r="J7"/>
  <c r="I7"/>
  <c r="F68" l="1"/>
</calcChain>
</file>

<file path=xl/sharedStrings.xml><?xml version="1.0" encoding="utf-8"?>
<sst xmlns="http://schemas.openxmlformats.org/spreadsheetml/2006/main" count="119" uniqueCount="92">
  <si>
    <t>MITTENTE</t>
  </si>
  <si>
    <t>PARTITA IVA MITTENTE</t>
  </si>
  <si>
    <t>DATA DOCUMENTO</t>
  </si>
  <si>
    <t>NUMERO</t>
  </si>
  <si>
    <t xml:space="preserve"> IMPORTO </t>
  </si>
  <si>
    <t xml:space="preserve"> IMPORTO PAGAMENTO </t>
  </si>
  <si>
    <t>DATA PAGAMENTO</t>
  </si>
  <si>
    <t>SCADENZA PAGAMENTO</t>
  </si>
  <si>
    <t>GIORNI</t>
  </si>
  <si>
    <t>TOTALE PAGAMENTI</t>
  </si>
  <si>
    <t xml:space="preserve"> *</t>
  </si>
  <si>
    <t>INDICATORE DI TEMPESTIVITA' DEI PAGAMENTI  1^ TRIMESTRE  2024</t>
  </si>
  <si>
    <t>NUOVA FORUM IMPRESA S.R.L. (10185951000)</t>
  </si>
  <si>
    <t>620/03</t>
  </si>
  <si>
    <t>F.LLI SISOFO S.R.L. (01994380689)</t>
  </si>
  <si>
    <t>952/00</t>
  </si>
  <si>
    <t>PRT S.p.A. (00487700015)</t>
  </si>
  <si>
    <t>V6-104</t>
  </si>
  <si>
    <t>FEDERICA VERNA (VRNFRC77H48C632V)</t>
  </si>
  <si>
    <t>Automobile Club d'Italia (00493410583)</t>
  </si>
  <si>
    <t>DI MICHELE DOMENICO (DMCDNC58C17D763W)</t>
  </si>
  <si>
    <t>26/00</t>
  </si>
  <si>
    <t>EDENRED ITALIA Srl (01014660417)</t>
  </si>
  <si>
    <t>M45403</t>
  </si>
  <si>
    <t>914/03</t>
  </si>
  <si>
    <t>ASMEL ASSOCIAZIONE (91055320120)</t>
  </si>
  <si>
    <t>62/AI</t>
  </si>
  <si>
    <t>61/AI</t>
  </si>
  <si>
    <t>Osvaldo Galizia (GLZSLD55S17L113L)</t>
  </si>
  <si>
    <t>100/A</t>
  </si>
  <si>
    <t>Poste Italiane S.p.A. (97103880585)</t>
  </si>
  <si>
    <t>V9-149</t>
  </si>
  <si>
    <t>O.R.A. S.R.L. (02058570686)</t>
  </si>
  <si>
    <t>COLAROSSI SRL (01832210684)</t>
  </si>
  <si>
    <t>139/A</t>
  </si>
  <si>
    <t>V6-151</t>
  </si>
  <si>
    <t>V9-150</t>
  </si>
  <si>
    <t>Incisoria Meccanica Abruzzese sas (01631530688)</t>
  </si>
  <si>
    <t>Aruba Business Srl (01497070381)</t>
  </si>
  <si>
    <t>24BS0000114</t>
  </si>
  <si>
    <t>29/00</t>
  </si>
  <si>
    <t>M46390</t>
  </si>
  <si>
    <t>Formel s.r.l. (01784630814)</t>
  </si>
  <si>
    <t>2024-143L</t>
  </si>
  <si>
    <t>RINA Services S.p.A. (03487840104)</t>
  </si>
  <si>
    <t>24P8-000467</t>
  </si>
  <si>
    <t>GIUSEPPE CIPOLLA (CPLGPP64B14G273Y)</t>
  </si>
  <si>
    <t>Pescara Energia SpA con unico azionista (01777750686)</t>
  </si>
  <si>
    <t>111/ILL</t>
  </si>
  <si>
    <t>Di Bartolomeo Michele (DBRMHL61S01G482I)</t>
  </si>
  <si>
    <t>CISIA PROGETTI SRL (00566000675)</t>
  </si>
  <si>
    <t>V50024162</t>
  </si>
  <si>
    <t>180/A</t>
  </si>
  <si>
    <t>Dott.ssa Alessandra De Leonardis (DLNLSN74A71A488J)</t>
  </si>
  <si>
    <t>05/2024</t>
  </si>
  <si>
    <t>2330/00</t>
  </si>
  <si>
    <t>M.T. SPA (06907290156)</t>
  </si>
  <si>
    <t>MAGGIOLI SPA (06188330150)</t>
  </si>
  <si>
    <t>V6-208</t>
  </si>
  <si>
    <t>V9-193</t>
  </si>
  <si>
    <t>DONATO DI GIOVANNI (DGVDNT51E12L846N)</t>
  </si>
  <si>
    <t>33/00</t>
  </si>
  <si>
    <t>CINZIA DE SANTIS (DSNCNZ67A71A345Q)</t>
  </si>
  <si>
    <t>5/13</t>
  </si>
  <si>
    <t>M47258</t>
  </si>
  <si>
    <t>InfoCamere S.C.p.A. (02313821007)</t>
  </si>
  <si>
    <t>1000 VVA 24006186</t>
  </si>
  <si>
    <t>PIERO CAFFE' (CFFPRI61T24G482T)</t>
  </si>
  <si>
    <t>PricewaterhouseCoopers SpA (12979880155)</t>
  </si>
  <si>
    <t>TIM  S.p.A. (00488410010)</t>
  </si>
  <si>
    <t>2P24000546</t>
  </si>
  <si>
    <t>IFIS RENTAL SERVICES S.R.L. (09635390967)</t>
  </si>
  <si>
    <t>01-103445</t>
  </si>
  <si>
    <t>87/AI</t>
  </si>
  <si>
    <t>220/A</t>
  </si>
  <si>
    <t>V6-264</t>
  </si>
  <si>
    <t>V9-238</t>
  </si>
  <si>
    <t>AUTELCOM SPA (01345390684)</t>
  </si>
  <si>
    <t>01345390684</t>
  </si>
  <si>
    <t>00566000675</t>
  </si>
  <si>
    <t>V50024217</t>
  </si>
  <si>
    <r>
      <rPr>
        <b/>
        <i/>
        <sz val="20"/>
        <color rgb="FF19191A"/>
        <rFont val="Calibri"/>
        <family val="2"/>
        <scheme val="minor"/>
      </rPr>
      <t xml:space="preserve"> * </t>
    </r>
    <r>
      <rPr>
        <i/>
        <sz val="14"/>
        <color rgb="FF19191A"/>
        <rFont val="Calibri"/>
        <family val="2"/>
        <scheme val="minor"/>
      </rPr>
      <t>L’indicatore di tempestività dei pagamenti, è calcolato come la somma, per ciascuna fattura emessa a titolo di corrispettivo di una transazione commerciale, dei giorni effettivi intercorrenti tra la data di scadenza della fattura o richiesta equivalente di pagamento e la data di pagamento ai fornitori moltiplicata per l’importo dovuto, rapportata alla somma degli importi pagati nel periodo di riferimento.</t>
    </r>
  </si>
  <si>
    <t>INDICE TEMPESTIVITA' PAGAMENTI - 2° TRIMESTRE 2024</t>
  </si>
  <si>
    <t xml:space="preserve">       Adriatica Risorse Spa in house providing</t>
  </si>
  <si>
    <t>GESTIONE ENTRATE PER IL COMUNE DI PESCARA</t>
  </si>
  <si>
    <t xml:space="preserve">                              P.IVA 02259820682</t>
  </si>
  <si>
    <t xml:space="preserve">                  VIA VENEZIA, 10 - 65121 PESCARA</t>
  </si>
  <si>
    <t xml:space="preserve">     Tel. 085-4383800 - PEC protocollo@adiaticarisorse.it</t>
  </si>
  <si>
    <t>INDICATORE  DI  TEMPESTIVITA'  DEI  PAGAMENTI</t>
  </si>
  <si>
    <t>Indicatore di tempestività dei pagamenti ANNO 2023</t>
  </si>
  <si>
    <t>L’indicatore di tempestività dei pagamenti, è calcolato come la somma, per ciascuna fattura emessa a titolo di corrispettivo di una transazione commerciale, dei giorni effettivi intercorrenti tra la data di scadenza della fattura o richiesta equivalente di pagamento e la data di pagamento ai fornitori moltiplicata per l’importo dovuto, rapportata alla somma degli importi pagati nel periodo di riferimento.</t>
  </si>
  <si>
    <t>Periodo di riferimento: 2^ TRIMESTRE 2024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</si>
</sst>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dd/mm/yy;@"/>
  </numFmts>
  <fonts count="20">
    <font>
      <sz val="9"/>
      <color rgb="FF000000"/>
      <name val="Calibri"/>
    </font>
    <font>
      <sz val="9"/>
      <color rgb="FF000000"/>
      <name val="Calibri"/>
      <family val="2"/>
    </font>
    <font>
      <sz val="9"/>
      <color rgb="FF000000"/>
      <name val="Calibri"/>
      <family val="2"/>
    </font>
    <font>
      <b/>
      <i/>
      <sz val="18"/>
      <color theme="1"/>
      <name val="Arial"/>
      <family val="2"/>
    </font>
    <font>
      <b/>
      <i/>
      <sz val="18"/>
      <color theme="0"/>
      <name val="Arial"/>
      <family val="2"/>
    </font>
    <font>
      <b/>
      <sz val="12"/>
      <color theme="0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4"/>
      <color rgb="FF19191A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20"/>
      <color rgb="FF19191A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rgb="FF19191A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auto="1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rgb="FFFFC000"/>
        </stop>
        <stop position="1">
          <color rgb="FFFFFF00"/>
        </stop>
      </gradient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0" fillId="0" borderId="0" xfId="0" applyFont="1"/>
    <xf numFmtId="44" fontId="1" fillId="0" borderId="0" xfId="1" applyFon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0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" fontId="0" fillId="0" borderId="1" xfId="0" quotePrefix="1" applyNumberFormat="1" applyBorder="1" applyAlignment="1">
      <alignment horizontal="center" vertical="center"/>
    </xf>
    <xf numFmtId="17" fontId="0" fillId="0" borderId="1" xfId="0" quotePrefix="1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10" fillId="5" borderId="0" xfId="1" applyNumberFormat="1" applyFont="1" applyFill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 vertical="center"/>
    </xf>
    <xf numFmtId="165" fontId="8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19" fillId="0" borderId="0" xfId="0" applyFont="1" applyAlignment="1">
      <alignment horizontal="justify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164" fontId="18" fillId="6" borderId="15" xfId="0" applyNumberFormat="1" applyFont="1" applyFill="1" applyBorder="1" applyAlignment="1">
      <alignment horizontal="center" vertical="center"/>
    </xf>
    <xf numFmtId="164" fontId="18" fillId="6" borderId="16" xfId="0" applyNumberFormat="1" applyFont="1" applyFill="1" applyBorder="1" applyAlignment="1">
      <alignment horizontal="center" vertical="center"/>
    </xf>
    <xf numFmtId="164" fontId="18" fillId="6" borderId="17" xfId="0" applyNumberFormat="1" applyFont="1" applyFill="1" applyBorder="1" applyAlignment="1">
      <alignment horizontal="center" vertical="center"/>
    </xf>
    <xf numFmtId="164" fontId="18" fillId="6" borderId="18" xfId="0" applyNumberFormat="1" applyFont="1" applyFill="1" applyBorder="1" applyAlignment="1">
      <alignment horizontal="center" vertical="center"/>
    </xf>
    <xf numFmtId="164" fontId="18" fillId="6" borderId="19" xfId="0" applyNumberFormat="1" applyFont="1" applyFill="1" applyBorder="1" applyAlignment="1">
      <alignment horizontal="center" vertical="center"/>
    </xf>
    <xf numFmtId="164" fontId="18" fillId="6" borderId="20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2" fontId="18" fillId="6" borderId="15" xfId="0" applyNumberFormat="1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18" fillId="6" borderId="18" xfId="0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789214</xdr:colOff>
      <xdr:row>0</xdr:row>
      <xdr:rowOff>107599</xdr:rowOff>
    </xdr:from>
    <xdr:to>
      <xdr:col>0</xdr:col>
      <xdr:colOff>1731993</xdr:colOff>
      <xdr:row>3</xdr:row>
      <xdr:rowOff>231966</xdr:rowOff>
    </xdr:to>
    <xdr:pic>
      <xdr:nvPicPr>
        <xdr:cNvPr id="3" name="Immagine 2" descr="logo_nome_trasp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214" y="107599"/>
          <a:ext cx="942779" cy="933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180976</xdr:rowOff>
    </xdr:from>
    <xdr:to>
      <xdr:col>2</xdr:col>
      <xdr:colOff>410653</xdr:colOff>
      <xdr:row>7</xdr:row>
      <xdr:rowOff>0</xdr:rowOff>
    </xdr:to>
    <xdr:pic>
      <xdr:nvPicPr>
        <xdr:cNvPr id="2" name="Immagine 1" descr="adri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371476"/>
          <a:ext cx="1172653" cy="1085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2"/>
  <sheetViews>
    <sheetView tabSelected="1" zoomScale="98" zoomScaleNormal="98" workbookViewId="0">
      <selection activeCell="M9" sqref="M9"/>
    </sheetView>
  </sheetViews>
  <sheetFormatPr defaultColWidth="9.28515625" defaultRowHeight="12"/>
  <cols>
    <col min="1" max="1" width="51.5703125" style="2" bestFit="1" customWidth="1"/>
    <col min="2" max="2" width="19.28515625" style="2" bestFit="1" customWidth="1"/>
    <col min="3" max="3" width="20.7109375" style="3" bestFit="1" customWidth="1"/>
    <col min="4" max="4" width="18.42578125" style="15" bestFit="1" customWidth="1"/>
    <col min="5" max="5" width="16" style="3" bestFit="1" customWidth="1"/>
    <col min="6" max="6" width="21.85546875" style="2" bestFit="1" customWidth="1"/>
    <col min="7" max="8" width="20.28515625" style="2" bestFit="1" customWidth="1"/>
    <col min="9" max="9" width="11.5703125" style="2" bestFit="1" customWidth="1"/>
    <col min="10" max="10" width="17.28515625" style="2" hidden="1" customWidth="1"/>
    <col min="11" max="16384" width="9.28515625" style="2"/>
  </cols>
  <sheetData>
    <row r="1" spans="1:10" ht="15.75" customHeight="1" thickBot="1">
      <c r="A1" s="1"/>
      <c r="B1" s="1"/>
      <c r="C1" s="18"/>
      <c r="D1" s="19"/>
    </row>
    <row r="2" spans="1:10" ht="24.75" customHeight="1">
      <c r="A2" s="47"/>
      <c r="B2" s="48" t="s">
        <v>82</v>
      </c>
      <c r="C2" s="49"/>
      <c r="D2" s="49"/>
      <c r="E2" s="49"/>
      <c r="F2" s="49"/>
      <c r="G2" s="49"/>
      <c r="H2" s="49"/>
      <c r="I2" s="50"/>
    </row>
    <row r="3" spans="1:10" ht="24" customHeight="1">
      <c r="A3" s="47"/>
      <c r="B3" s="51"/>
      <c r="C3" s="52"/>
      <c r="D3" s="52"/>
      <c r="E3" s="52"/>
      <c r="F3" s="52"/>
      <c r="G3" s="52"/>
      <c r="H3" s="52"/>
      <c r="I3" s="53"/>
    </row>
    <row r="4" spans="1:10" ht="20.25" customHeight="1" thickBot="1">
      <c r="A4" s="47"/>
      <c r="B4" s="54"/>
      <c r="C4" s="55"/>
      <c r="D4" s="55"/>
      <c r="E4" s="55"/>
      <c r="F4" s="55"/>
      <c r="G4" s="55"/>
      <c r="H4" s="55"/>
      <c r="I4" s="56"/>
    </row>
    <row r="5" spans="1:10" ht="12.6" thickBot="1"/>
    <row r="6" spans="1:10" ht="37.5" customHeight="1" thickBot="1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7</v>
      </c>
      <c r="H6" s="5" t="s">
        <v>6</v>
      </c>
      <c r="I6" s="6" t="s">
        <v>8</v>
      </c>
    </row>
    <row r="7" spans="1:10" ht="15.6">
      <c r="A7" s="7" t="s">
        <v>12</v>
      </c>
      <c r="B7" s="7">
        <v>10185951000</v>
      </c>
      <c r="C7" s="16">
        <v>45350</v>
      </c>
      <c r="D7" s="7" t="s">
        <v>13</v>
      </c>
      <c r="E7" s="17">
        <v>21.35</v>
      </c>
      <c r="F7" s="17">
        <v>17.5</v>
      </c>
      <c r="G7" s="16">
        <v>45412</v>
      </c>
      <c r="H7" s="20">
        <v>45449</v>
      </c>
      <c r="I7" s="8">
        <f t="shared" ref="I7:I63" si="0">IF(H7="","",H7-G7)</f>
        <v>37</v>
      </c>
      <c r="J7" s="21">
        <f>I7*F7</f>
        <v>647.5</v>
      </c>
    </row>
    <row r="8" spans="1:10" ht="15.6">
      <c r="A8" s="22" t="s">
        <v>14</v>
      </c>
      <c r="B8" s="23">
        <v>1994380689</v>
      </c>
      <c r="C8" s="20">
        <v>45351</v>
      </c>
      <c r="D8" s="23" t="s">
        <v>15</v>
      </c>
      <c r="E8" s="24">
        <v>658.8</v>
      </c>
      <c r="F8" s="24">
        <v>540</v>
      </c>
      <c r="G8" s="16">
        <v>45412</v>
      </c>
      <c r="H8" s="20">
        <v>45418</v>
      </c>
      <c r="I8" s="8">
        <f t="shared" si="0"/>
        <v>6</v>
      </c>
      <c r="J8" s="21">
        <f t="shared" ref="J8:J61" si="1">I8*F8</f>
        <v>3240</v>
      </c>
    </row>
    <row r="9" spans="1:10" ht="15.6">
      <c r="A9" s="7" t="s">
        <v>16</v>
      </c>
      <c r="B9" s="7">
        <v>487700015</v>
      </c>
      <c r="C9" s="16">
        <v>45382</v>
      </c>
      <c r="D9" s="7" t="s">
        <v>17</v>
      </c>
      <c r="E9" s="17">
        <v>2677.34</v>
      </c>
      <c r="F9" s="17">
        <v>2194.54</v>
      </c>
      <c r="G9" s="16">
        <v>45442</v>
      </c>
      <c r="H9" s="9">
        <v>45442</v>
      </c>
      <c r="I9" s="8">
        <f t="shared" si="0"/>
        <v>0</v>
      </c>
      <c r="J9" s="21">
        <f t="shared" si="1"/>
        <v>0</v>
      </c>
    </row>
    <row r="10" spans="1:10" ht="15.6">
      <c r="A10" s="22" t="s">
        <v>18</v>
      </c>
      <c r="B10" s="23">
        <v>2360360685</v>
      </c>
      <c r="C10" s="20">
        <v>45384</v>
      </c>
      <c r="D10" s="23">
        <v>346</v>
      </c>
      <c r="E10" s="24">
        <v>62.5</v>
      </c>
      <c r="F10" s="24">
        <v>0</v>
      </c>
      <c r="G10" s="16">
        <v>45384</v>
      </c>
      <c r="H10" s="20">
        <v>45380</v>
      </c>
      <c r="I10" s="8">
        <f t="shared" si="0"/>
        <v>-4</v>
      </c>
      <c r="J10" s="21">
        <f t="shared" si="1"/>
        <v>0</v>
      </c>
    </row>
    <row r="11" spans="1:10" ht="15.6">
      <c r="A11" s="22" t="s">
        <v>19</v>
      </c>
      <c r="B11" s="23">
        <v>907501001</v>
      </c>
      <c r="C11" s="20">
        <v>45390</v>
      </c>
      <c r="D11" s="23">
        <v>9830</v>
      </c>
      <c r="E11" s="24">
        <v>1381.33</v>
      </c>
      <c r="F11" s="24">
        <v>1132.24</v>
      </c>
      <c r="G11" s="20">
        <v>45420</v>
      </c>
      <c r="H11" s="20">
        <v>45418</v>
      </c>
      <c r="I11" s="8">
        <f t="shared" si="0"/>
        <v>-2</v>
      </c>
      <c r="J11" s="21">
        <f t="shared" si="1"/>
        <v>-2264.48</v>
      </c>
    </row>
    <row r="12" spans="1:10" ht="15.6">
      <c r="A12" s="22" t="s">
        <v>20</v>
      </c>
      <c r="B12" s="23">
        <v>1222450684</v>
      </c>
      <c r="C12" s="20">
        <v>45390</v>
      </c>
      <c r="D12" s="23" t="s">
        <v>21</v>
      </c>
      <c r="E12" s="24">
        <v>5075.2</v>
      </c>
      <c r="F12" s="24">
        <v>4275.2</v>
      </c>
      <c r="G12" s="20">
        <v>45390</v>
      </c>
      <c r="H12" s="20">
        <v>45390</v>
      </c>
      <c r="I12" s="8">
        <f t="shared" si="0"/>
        <v>0</v>
      </c>
      <c r="J12" s="21">
        <f t="shared" si="1"/>
        <v>0</v>
      </c>
    </row>
    <row r="13" spans="1:10" ht="15.6">
      <c r="A13" s="22" t="s">
        <v>22</v>
      </c>
      <c r="B13" s="23">
        <v>9429840151</v>
      </c>
      <c r="C13" s="20">
        <v>45391</v>
      </c>
      <c r="D13" s="23" t="s">
        <v>23</v>
      </c>
      <c r="E13" s="24">
        <v>1942.68</v>
      </c>
      <c r="F13" s="24">
        <v>1867.96</v>
      </c>
      <c r="G13" s="20">
        <f>+C12+30</f>
        <v>45420</v>
      </c>
      <c r="H13" s="20">
        <v>45421</v>
      </c>
      <c r="I13" s="8">
        <f t="shared" si="0"/>
        <v>1</v>
      </c>
      <c r="J13" s="21">
        <f t="shared" si="1"/>
        <v>1867.96</v>
      </c>
    </row>
    <row r="14" spans="1:10" ht="15.6">
      <c r="A14" s="22" t="s">
        <v>12</v>
      </c>
      <c r="B14" s="23">
        <v>10185951000</v>
      </c>
      <c r="C14" s="20">
        <v>45393</v>
      </c>
      <c r="D14" s="23" t="s">
        <v>24</v>
      </c>
      <c r="E14" s="24">
        <v>2519.3000000000002</v>
      </c>
      <c r="F14" s="24">
        <v>2065</v>
      </c>
      <c r="G14" s="20">
        <v>45473</v>
      </c>
      <c r="H14" s="20">
        <v>45477</v>
      </c>
      <c r="I14" s="8">
        <f t="shared" si="0"/>
        <v>4</v>
      </c>
      <c r="J14" s="21">
        <f t="shared" si="1"/>
        <v>8260</v>
      </c>
    </row>
    <row r="15" spans="1:10" ht="15.6">
      <c r="A15" s="22" t="s">
        <v>25</v>
      </c>
      <c r="B15" s="23">
        <v>3357090129</v>
      </c>
      <c r="C15" s="20">
        <v>45398</v>
      </c>
      <c r="D15" s="23" t="s">
        <v>26</v>
      </c>
      <c r="E15" s="24">
        <v>682.71</v>
      </c>
      <c r="F15" s="24">
        <v>559.6</v>
      </c>
      <c r="G15" s="20">
        <v>45412</v>
      </c>
      <c r="H15" s="20">
        <v>45419</v>
      </c>
      <c r="I15" s="8">
        <f t="shared" si="0"/>
        <v>7</v>
      </c>
      <c r="J15" s="21">
        <f t="shared" si="1"/>
        <v>3917.2000000000003</v>
      </c>
    </row>
    <row r="16" spans="1:10" ht="15.6">
      <c r="A16" s="22" t="s">
        <v>25</v>
      </c>
      <c r="B16" s="23">
        <v>3357090129</v>
      </c>
      <c r="C16" s="20">
        <v>45398</v>
      </c>
      <c r="D16" s="23" t="s">
        <v>27</v>
      </c>
      <c r="E16" s="24">
        <v>112.06</v>
      </c>
      <c r="F16" s="24">
        <v>91.85</v>
      </c>
      <c r="G16" s="16">
        <v>45398</v>
      </c>
      <c r="H16" s="20">
        <v>45405</v>
      </c>
      <c r="I16" s="8">
        <f t="shared" si="0"/>
        <v>7</v>
      </c>
      <c r="J16" s="21">
        <f t="shared" si="1"/>
        <v>642.94999999999993</v>
      </c>
    </row>
    <row r="17" spans="1:10" ht="15.6">
      <c r="A17" s="22" t="s">
        <v>28</v>
      </c>
      <c r="B17" s="23">
        <v>289360687</v>
      </c>
      <c r="C17" s="20">
        <v>45401</v>
      </c>
      <c r="D17" s="23" t="s">
        <v>29</v>
      </c>
      <c r="E17" s="24">
        <v>5899.92</v>
      </c>
      <c r="F17" s="24">
        <v>4969.92</v>
      </c>
      <c r="G17" s="20">
        <v>45421</v>
      </c>
      <c r="H17" s="20">
        <v>45428</v>
      </c>
      <c r="I17" s="8">
        <f t="shared" si="0"/>
        <v>7</v>
      </c>
      <c r="J17" s="21">
        <f t="shared" si="1"/>
        <v>34789.440000000002</v>
      </c>
    </row>
    <row r="18" spans="1:10" ht="15.6">
      <c r="A18" s="22" t="s">
        <v>30</v>
      </c>
      <c r="B18" s="23">
        <v>1114601006</v>
      </c>
      <c r="C18" s="20">
        <v>45406</v>
      </c>
      <c r="D18" s="23">
        <v>1024115247</v>
      </c>
      <c r="E18" s="24">
        <v>14565.09</v>
      </c>
      <c r="F18" s="24">
        <v>14565.09</v>
      </c>
      <c r="G18" s="20">
        <v>45436</v>
      </c>
      <c r="H18" s="20">
        <v>45436</v>
      </c>
      <c r="I18" s="8">
        <f t="shared" si="0"/>
        <v>0</v>
      </c>
      <c r="J18" s="21">
        <f t="shared" si="1"/>
        <v>0</v>
      </c>
    </row>
    <row r="19" spans="1:10" ht="15.6">
      <c r="A19" s="22" t="s">
        <v>16</v>
      </c>
      <c r="B19" s="23">
        <v>487700015</v>
      </c>
      <c r="C19" s="20">
        <v>45408</v>
      </c>
      <c r="D19" s="23" t="s">
        <v>31</v>
      </c>
      <c r="E19" s="24">
        <v>65514.05</v>
      </c>
      <c r="F19" s="24">
        <v>65514.05</v>
      </c>
      <c r="G19" s="20">
        <v>45408</v>
      </c>
      <c r="H19" s="16">
        <v>45411</v>
      </c>
      <c r="I19" s="10">
        <f t="shared" si="0"/>
        <v>3</v>
      </c>
      <c r="J19" s="21">
        <f t="shared" si="1"/>
        <v>196542.15000000002</v>
      </c>
    </row>
    <row r="20" spans="1:10" ht="15.6">
      <c r="A20" s="22" t="s">
        <v>32</v>
      </c>
      <c r="B20" s="23">
        <v>2058570686</v>
      </c>
      <c r="C20" s="20">
        <v>45411</v>
      </c>
      <c r="D20" s="23">
        <v>9</v>
      </c>
      <c r="E20" s="24">
        <v>14640</v>
      </c>
      <c r="F20" s="24">
        <v>12000</v>
      </c>
      <c r="G20" s="20">
        <v>45411</v>
      </c>
      <c r="H20" s="16">
        <v>45419</v>
      </c>
      <c r="I20" s="10">
        <f t="shared" si="0"/>
        <v>8</v>
      </c>
      <c r="J20" s="21">
        <f t="shared" si="1"/>
        <v>96000</v>
      </c>
    </row>
    <row r="21" spans="1:10" ht="15.6">
      <c r="A21" s="22" t="s">
        <v>33</v>
      </c>
      <c r="B21" s="23">
        <v>1832210684</v>
      </c>
      <c r="C21" s="20">
        <v>45412</v>
      </c>
      <c r="D21" s="23" t="s">
        <v>34</v>
      </c>
      <c r="E21" s="24">
        <v>1633.58</v>
      </c>
      <c r="F21" s="24">
        <v>1339</v>
      </c>
      <c r="G21" s="20">
        <v>45443</v>
      </c>
      <c r="H21" s="16">
        <v>45443</v>
      </c>
      <c r="I21" s="10">
        <f t="shared" si="0"/>
        <v>0</v>
      </c>
      <c r="J21" s="21">
        <f t="shared" si="1"/>
        <v>0</v>
      </c>
    </row>
    <row r="22" spans="1:10" ht="15.6">
      <c r="A22" s="22" t="s">
        <v>16</v>
      </c>
      <c r="B22" s="23">
        <v>487700015</v>
      </c>
      <c r="C22" s="20">
        <v>45412</v>
      </c>
      <c r="D22" s="23" t="s">
        <v>35</v>
      </c>
      <c r="E22" s="24">
        <v>3961.23</v>
      </c>
      <c r="F22" s="24">
        <v>3246.91</v>
      </c>
      <c r="G22" s="20">
        <v>45473</v>
      </c>
      <c r="H22" s="16">
        <v>45474</v>
      </c>
      <c r="I22" s="10">
        <f t="shared" si="0"/>
        <v>1</v>
      </c>
      <c r="J22" s="21">
        <f t="shared" si="1"/>
        <v>3246.91</v>
      </c>
    </row>
    <row r="23" spans="1:10" ht="15.6">
      <c r="A23" s="22" t="s">
        <v>16</v>
      </c>
      <c r="B23" s="23">
        <v>487700015</v>
      </c>
      <c r="C23" s="20">
        <v>45412</v>
      </c>
      <c r="D23" s="23" t="s">
        <v>36</v>
      </c>
      <c r="E23" s="24">
        <v>4693.3999999999996</v>
      </c>
      <c r="F23" s="24">
        <v>4693.3999999999996</v>
      </c>
      <c r="G23" s="20">
        <v>45412</v>
      </c>
      <c r="H23" s="16">
        <v>45418</v>
      </c>
      <c r="I23" s="10">
        <f t="shared" si="0"/>
        <v>6</v>
      </c>
      <c r="J23" s="21">
        <f t="shared" si="1"/>
        <v>28160.399999999998</v>
      </c>
    </row>
    <row r="24" spans="1:10" ht="15.6">
      <c r="A24" s="22" t="s">
        <v>37</v>
      </c>
      <c r="B24" s="23">
        <v>1631530688</v>
      </c>
      <c r="C24" s="20">
        <v>45414</v>
      </c>
      <c r="D24" s="23">
        <v>182</v>
      </c>
      <c r="E24" s="24">
        <v>30</v>
      </c>
      <c r="F24" s="24">
        <v>24.59</v>
      </c>
      <c r="G24" s="20">
        <v>45414</v>
      </c>
      <c r="H24" s="16">
        <v>45414</v>
      </c>
      <c r="I24" s="10">
        <f t="shared" si="0"/>
        <v>0</v>
      </c>
      <c r="J24" s="21">
        <f t="shared" si="1"/>
        <v>0</v>
      </c>
    </row>
    <row r="25" spans="1:10" ht="15.6">
      <c r="A25" s="22" t="s">
        <v>38</v>
      </c>
      <c r="B25" s="23">
        <v>1497070381</v>
      </c>
      <c r="C25" s="20">
        <v>45419</v>
      </c>
      <c r="D25" s="23" t="s">
        <v>39</v>
      </c>
      <c r="E25" s="24">
        <v>434.61</v>
      </c>
      <c r="F25" s="24">
        <v>356.24</v>
      </c>
      <c r="G25" s="20">
        <v>45419</v>
      </c>
      <c r="H25" s="16">
        <v>45414</v>
      </c>
      <c r="I25" s="10">
        <f t="shared" si="0"/>
        <v>-5</v>
      </c>
      <c r="J25" s="21">
        <f t="shared" si="1"/>
        <v>-1781.2</v>
      </c>
    </row>
    <row r="26" spans="1:10" ht="15.6">
      <c r="A26" s="22" t="s">
        <v>20</v>
      </c>
      <c r="B26" s="23">
        <v>1222450684</v>
      </c>
      <c r="C26" s="20">
        <v>45421</v>
      </c>
      <c r="D26" s="23" t="s">
        <v>40</v>
      </c>
      <c r="E26" s="24">
        <v>5075.2</v>
      </c>
      <c r="F26" s="24">
        <v>4275.2</v>
      </c>
      <c r="G26" s="20">
        <v>45421</v>
      </c>
      <c r="H26" s="16">
        <v>45421</v>
      </c>
      <c r="I26" s="10">
        <f t="shared" si="0"/>
        <v>0</v>
      </c>
      <c r="J26" s="21">
        <f t="shared" si="1"/>
        <v>0</v>
      </c>
    </row>
    <row r="27" spans="1:10" ht="15.6">
      <c r="A27" s="22" t="s">
        <v>22</v>
      </c>
      <c r="B27" s="23">
        <v>9429840151</v>
      </c>
      <c r="C27" s="20">
        <v>45422</v>
      </c>
      <c r="D27" s="23" t="s">
        <v>41</v>
      </c>
      <c r="E27" s="24">
        <v>1754.21</v>
      </c>
      <c r="F27" s="24">
        <v>1686.74</v>
      </c>
      <c r="G27" s="20">
        <f>+C27+30</f>
        <v>45452</v>
      </c>
      <c r="H27" s="16">
        <v>45453</v>
      </c>
      <c r="I27" s="10">
        <f t="shared" si="0"/>
        <v>1</v>
      </c>
      <c r="J27" s="21">
        <f t="shared" si="1"/>
        <v>1686.74</v>
      </c>
    </row>
    <row r="28" spans="1:10" ht="15.6">
      <c r="A28" s="22" t="s">
        <v>42</v>
      </c>
      <c r="B28" s="23">
        <v>1784630814</v>
      </c>
      <c r="C28" s="20">
        <v>45425</v>
      </c>
      <c r="D28" s="23" t="s">
        <v>43</v>
      </c>
      <c r="E28" s="24">
        <v>414.8</v>
      </c>
      <c r="F28" s="24">
        <v>340</v>
      </c>
      <c r="G28" s="20">
        <v>45455</v>
      </c>
      <c r="H28" s="16">
        <v>45455</v>
      </c>
      <c r="I28" s="10">
        <f t="shared" si="0"/>
        <v>0</v>
      </c>
      <c r="J28" s="21">
        <f t="shared" si="1"/>
        <v>0</v>
      </c>
    </row>
    <row r="29" spans="1:10" ht="15.6">
      <c r="A29" s="22" t="s">
        <v>44</v>
      </c>
      <c r="B29" s="23">
        <v>3487840104</v>
      </c>
      <c r="C29" s="20">
        <v>45425</v>
      </c>
      <c r="D29" s="23" t="s">
        <v>45</v>
      </c>
      <c r="E29" s="24">
        <v>11138.6</v>
      </c>
      <c r="F29" s="24">
        <v>9130</v>
      </c>
      <c r="G29" s="20">
        <v>45455</v>
      </c>
      <c r="H29" s="16">
        <v>45455</v>
      </c>
      <c r="I29" s="10">
        <f t="shared" si="0"/>
        <v>0</v>
      </c>
      <c r="J29" s="21">
        <f t="shared" si="1"/>
        <v>0</v>
      </c>
    </row>
    <row r="30" spans="1:10" ht="15.6">
      <c r="A30" s="22" t="s">
        <v>46</v>
      </c>
      <c r="B30" s="23">
        <v>4209490822</v>
      </c>
      <c r="C30" s="20">
        <v>45439</v>
      </c>
      <c r="D30" s="23">
        <v>146</v>
      </c>
      <c r="E30" s="24">
        <v>3623.74</v>
      </c>
      <c r="F30" s="24">
        <v>0</v>
      </c>
      <c r="G30" s="20">
        <v>45439</v>
      </c>
      <c r="H30" s="16">
        <v>45436</v>
      </c>
      <c r="I30" s="10">
        <f t="shared" si="0"/>
        <v>-3</v>
      </c>
      <c r="J30" s="21">
        <f t="shared" si="1"/>
        <v>0</v>
      </c>
    </row>
    <row r="31" spans="1:10" ht="15.6">
      <c r="A31" s="22" t="s">
        <v>30</v>
      </c>
      <c r="B31" s="23">
        <v>1114601006</v>
      </c>
      <c r="C31" s="20">
        <v>45439</v>
      </c>
      <c r="D31" s="23">
        <v>1024139710</v>
      </c>
      <c r="E31" s="24">
        <v>5093.2299999999996</v>
      </c>
      <c r="F31" s="24">
        <v>5093.2299999999996</v>
      </c>
      <c r="G31" s="20">
        <v>45469</v>
      </c>
      <c r="H31" s="16">
        <v>45467</v>
      </c>
      <c r="I31" s="10">
        <f t="shared" si="0"/>
        <v>-2</v>
      </c>
      <c r="J31" s="21">
        <f t="shared" si="1"/>
        <v>-10186.459999999999</v>
      </c>
    </row>
    <row r="32" spans="1:10" ht="15.6">
      <c r="A32" s="22" t="s">
        <v>47</v>
      </c>
      <c r="B32" s="23">
        <v>1777750686</v>
      </c>
      <c r="C32" s="20">
        <v>45440</v>
      </c>
      <c r="D32" s="23" t="s">
        <v>48</v>
      </c>
      <c r="E32" s="24">
        <v>7320</v>
      </c>
      <c r="F32" s="24">
        <v>6000</v>
      </c>
      <c r="G32" s="20">
        <v>45470</v>
      </c>
      <c r="H32" s="16">
        <v>45470</v>
      </c>
      <c r="I32" s="10">
        <f t="shared" si="0"/>
        <v>0</v>
      </c>
      <c r="J32" s="21">
        <f t="shared" si="1"/>
        <v>0</v>
      </c>
    </row>
    <row r="33" spans="1:10" ht="15.6">
      <c r="A33" s="22" t="s">
        <v>49</v>
      </c>
      <c r="B33" s="23">
        <v>1257550689</v>
      </c>
      <c r="C33" s="20">
        <v>45441</v>
      </c>
      <c r="D33" s="23">
        <v>27</v>
      </c>
      <c r="E33" s="24">
        <v>9516</v>
      </c>
      <c r="F33" s="24">
        <v>8016</v>
      </c>
      <c r="G33" s="20">
        <v>45441</v>
      </c>
      <c r="H33" s="16">
        <v>45436</v>
      </c>
      <c r="I33" s="10">
        <f t="shared" si="0"/>
        <v>-5</v>
      </c>
      <c r="J33" s="21">
        <f t="shared" si="1"/>
        <v>-40080</v>
      </c>
    </row>
    <row r="34" spans="1:10" ht="15.6">
      <c r="A34" s="22" t="s">
        <v>50</v>
      </c>
      <c r="B34" s="23">
        <v>566000675</v>
      </c>
      <c r="C34" s="20">
        <v>45443</v>
      </c>
      <c r="D34" s="23" t="s">
        <v>51</v>
      </c>
      <c r="E34" s="24">
        <v>805.2</v>
      </c>
      <c r="F34" s="24">
        <v>660</v>
      </c>
      <c r="G34" s="20">
        <v>45473</v>
      </c>
      <c r="H34" s="16">
        <v>45474</v>
      </c>
      <c r="I34" s="10">
        <f t="shared" si="0"/>
        <v>1</v>
      </c>
      <c r="J34" s="21">
        <f t="shared" si="1"/>
        <v>660</v>
      </c>
    </row>
    <row r="35" spans="1:10" ht="15.6">
      <c r="A35" s="22" t="s">
        <v>33</v>
      </c>
      <c r="B35" s="23">
        <v>1832210684</v>
      </c>
      <c r="C35" s="20">
        <v>45443</v>
      </c>
      <c r="D35" s="23" t="s">
        <v>52</v>
      </c>
      <c r="E35" s="24">
        <v>1633.58</v>
      </c>
      <c r="F35" s="24">
        <v>1339</v>
      </c>
      <c r="G35" s="20">
        <v>45473</v>
      </c>
      <c r="H35" s="16">
        <v>45474</v>
      </c>
      <c r="I35" s="10">
        <f t="shared" si="0"/>
        <v>1</v>
      </c>
      <c r="J35" s="21">
        <f t="shared" si="1"/>
        <v>1339</v>
      </c>
    </row>
    <row r="36" spans="1:10" ht="15.6">
      <c r="A36" s="22" t="s">
        <v>53</v>
      </c>
      <c r="B36" s="23">
        <v>1842540682</v>
      </c>
      <c r="C36" s="20">
        <v>45443</v>
      </c>
      <c r="D36" s="25" t="s">
        <v>54</v>
      </c>
      <c r="E36" s="24">
        <v>2220.4</v>
      </c>
      <c r="F36" s="24">
        <v>1870.4</v>
      </c>
      <c r="G36" s="20">
        <v>45443</v>
      </c>
      <c r="H36" s="16">
        <v>45443</v>
      </c>
      <c r="I36" s="10">
        <f t="shared" si="0"/>
        <v>0</v>
      </c>
      <c r="J36" s="21">
        <f t="shared" si="1"/>
        <v>0</v>
      </c>
    </row>
    <row r="37" spans="1:10" ht="15.6">
      <c r="A37" s="22" t="s">
        <v>14</v>
      </c>
      <c r="B37" s="23">
        <v>1994380689</v>
      </c>
      <c r="C37" s="20">
        <v>45443</v>
      </c>
      <c r="D37" s="23" t="s">
        <v>55</v>
      </c>
      <c r="E37" s="24">
        <v>658.8</v>
      </c>
      <c r="F37" s="24">
        <v>540</v>
      </c>
      <c r="G37" s="20">
        <v>45504</v>
      </c>
      <c r="H37" s="16">
        <v>45504</v>
      </c>
      <c r="I37" s="10">
        <f t="shared" si="0"/>
        <v>0</v>
      </c>
      <c r="J37" s="21">
        <f t="shared" si="1"/>
        <v>0</v>
      </c>
    </row>
    <row r="38" spans="1:10" ht="15.6">
      <c r="A38" s="22" t="s">
        <v>56</v>
      </c>
      <c r="B38" s="23">
        <v>2638260402</v>
      </c>
      <c r="C38" s="20">
        <v>45443</v>
      </c>
      <c r="D38" s="23">
        <v>1101469</v>
      </c>
      <c r="E38" s="24">
        <v>13828.46</v>
      </c>
      <c r="F38" s="24">
        <v>13828.46</v>
      </c>
      <c r="G38" s="20">
        <v>45504</v>
      </c>
      <c r="H38" s="16">
        <v>45504</v>
      </c>
      <c r="I38" s="10">
        <f t="shared" si="0"/>
        <v>0</v>
      </c>
      <c r="J38" s="21">
        <f t="shared" si="1"/>
        <v>0</v>
      </c>
    </row>
    <row r="39" spans="1:10" ht="15.6">
      <c r="A39" s="22" t="s">
        <v>56</v>
      </c>
      <c r="B39" s="23">
        <v>2638260402</v>
      </c>
      <c r="C39" s="20">
        <v>45443</v>
      </c>
      <c r="D39" s="23">
        <v>2102331</v>
      </c>
      <c r="E39" s="24">
        <v>1374.43</v>
      </c>
      <c r="F39" s="24">
        <v>1126.58</v>
      </c>
      <c r="G39" s="20">
        <v>45504</v>
      </c>
      <c r="H39" s="16">
        <v>45504</v>
      </c>
      <c r="I39" s="10">
        <f t="shared" si="0"/>
        <v>0</v>
      </c>
      <c r="J39" s="21">
        <f t="shared" si="1"/>
        <v>0</v>
      </c>
    </row>
    <row r="40" spans="1:10" ht="15.6">
      <c r="A40" s="22" t="s">
        <v>57</v>
      </c>
      <c r="B40" s="23">
        <v>2066400405</v>
      </c>
      <c r="C40" s="20">
        <v>45443</v>
      </c>
      <c r="D40" s="23">
        <v>2128631</v>
      </c>
      <c r="E40" s="24">
        <v>1675.55</v>
      </c>
      <c r="F40" s="24">
        <v>1373.4</v>
      </c>
      <c r="G40" s="20">
        <v>45504</v>
      </c>
      <c r="H40" s="16">
        <v>45504</v>
      </c>
      <c r="I40" s="10">
        <f t="shared" si="0"/>
        <v>0</v>
      </c>
      <c r="J40" s="21">
        <f t="shared" si="1"/>
        <v>0</v>
      </c>
    </row>
    <row r="41" spans="1:10" ht="15.6">
      <c r="A41" s="22" t="s">
        <v>57</v>
      </c>
      <c r="B41" s="23">
        <v>2066400405</v>
      </c>
      <c r="C41" s="20">
        <v>45443</v>
      </c>
      <c r="D41" s="23">
        <v>2128635</v>
      </c>
      <c r="E41" s="24">
        <v>1773.93</v>
      </c>
      <c r="F41" s="24">
        <v>1454.04</v>
      </c>
      <c r="G41" s="20">
        <v>45504</v>
      </c>
      <c r="H41" s="16">
        <v>45504</v>
      </c>
      <c r="I41" s="10">
        <f t="shared" si="0"/>
        <v>0</v>
      </c>
      <c r="J41" s="21">
        <f t="shared" si="1"/>
        <v>0</v>
      </c>
    </row>
    <row r="42" spans="1:10" ht="15.6">
      <c r="A42" s="22" t="s">
        <v>57</v>
      </c>
      <c r="B42" s="23">
        <v>2066400405</v>
      </c>
      <c r="C42" s="20">
        <v>45443</v>
      </c>
      <c r="D42" s="23">
        <v>2128633</v>
      </c>
      <c r="E42" s="24">
        <v>2853.81</v>
      </c>
      <c r="F42" s="24">
        <v>2339.19</v>
      </c>
      <c r="G42" s="20">
        <v>45504</v>
      </c>
      <c r="H42" s="16">
        <v>45504</v>
      </c>
      <c r="I42" s="10">
        <f t="shared" si="0"/>
        <v>0</v>
      </c>
      <c r="J42" s="21">
        <f t="shared" si="1"/>
        <v>0</v>
      </c>
    </row>
    <row r="43" spans="1:10" ht="15.6">
      <c r="A43" s="22" t="s">
        <v>57</v>
      </c>
      <c r="B43" s="23">
        <v>2066400405</v>
      </c>
      <c r="C43" s="20">
        <v>45443</v>
      </c>
      <c r="D43" s="23">
        <v>1128543</v>
      </c>
      <c r="E43" s="24">
        <v>27304.07</v>
      </c>
      <c r="F43" s="24">
        <v>27304.07</v>
      </c>
      <c r="G43" s="20">
        <v>45504</v>
      </c>
      <c r="H43" s="16">
        <v>45504</v>
      </c>
      <c r="I43" s="10">
        <f t="shared" si="0"/>
        <v>0</v>
      </c>
      <c r="J43" s="21">
        <f t="shared" si="1"/>
        <v>0</v>
      </c>
    </row>
    <row r="44" spans="1:10" ht="15.6">
      <c r="A44" s="22" t="s">
        <v>57</v>
      </c>
      <c r="B44" s="23">
        <v>2066400405</v>
      </c>
      <c r="C44" s="20">
        <v>45443</v>
      </c>
      <c r="D44" s="23">
        <v>2128634</v>
      </c>
      <c r="E44" s="24">
        <v>581.32000000000005</v>
      </c>
      <c r="F44" s="24">
        <v>476.49</v>
      </c>
      <c r="G44" s="20">
        <v>45504</v>
      </c>
      <c r="H44" s="16">
        <v>45504</v>
      </c>
      <c r="I44" s="10">
        <f t="shared" si="0"/>
        <v>0</v>
      </c>
      <c r="J44" s="21">
        <f t="shared" si="1"/>
        <v>0</v>
      </c>
    </row>
    <row r="45" spans="1:10" ht="15.6">
      <c r="A45" s="22" t="s">
        <v>57</v>
      </c>
      <c r="B45" s="23">
        <v>2066400405</v>
      </c>
      <c r="C45" s="20">
        <v>45443</v>
      </c>
      <c r="D45" s="23">
        <v>2128632</v>
      </c>
      <c r="E45" s="24">
        <v>944.61</v>
      </c>
      <c r="F45" s="24">
        <v>774.27</v>
      </c>
      <c r="G45" s="20">
        <v>45504</v>
      </c>
      <c r="H45" s="16">
        <v>45504</v>
      </c>
      <c r="I45" s="10">
        <f t="shared" si="0"/>
        <v>0</v>
      </c>
      <c r="J45" s="21">
        <f t="shared" si="1"/>
        <v>0</v>
      </c>
    </row>
    <row r="46" spans="1:10" ht="15.6">
      <c r="A46" s="22" t="s">
        <v>16</v>
      </c>
      <c r="B46" s="23">
        <v>487700015</v>
      </c>
      <c r="C46" s="20">
        <v>45443</v>
      </c>
      <c r="D46" s="23" t="s">
        <v>58</v>
      </c>
      <c r="E46" s="24">
        <v>2557.33</v>
      </c>
      <c r="F46" s="24">
        <v>2096.17</v>
      </c>
      <c r="G46" s="20">
        <v>45503</v>
      </c>
      <c r="H46" s="16">
        <v>45503</v>
      </c>
      <c r="I46" s="10">
        <f t="shared" si="0"/>
        <v>0</v>
      </c>
      <c r="J46" s="21">
        <f t="shared" si="1"/>
        <v>0</v>
      </c>
    </row>
    <row r="47" spans="1:10" ht="15.6">
      <c r="A47" s="22" t="s">
        <v>16</v>
      </c>
      <c r="B47" s="23">
        <v>487700015</v>
      </c>
      <c r="C47" s="20">
        <v>45443</v>
      </c>
      <c r="D47" s="23" t="s">
        <v>59</v>
      </c>
      <c r="E47" s="24">
        <v>38493.82</v>
      </c>
      <c r="F47" s="24">
        <v>38493.82</v>
      </c>
      <c r="G47" s="20">
        <v>45443</v>
      </c>
      <c r="H47" s="16">
        <v>45449</v>
      </c>
      <c r="I47" s="10">
        <f t="shared" si="0"/>
        <v>6</v>
      </c>
      <c r="J47" s="21">
        <f t="shared" si="1"/>
        <v>230962.91999999998</v>
      </c>
    </row>
    <row r="48" spans="1:10" ht="15.6">
      <c r="A48" s="22" t="s">
        <v>60</v>
      </c>
      <c r="B48" s="23">
        <v>1846420683</v>
      </c>
      <c r="C48" s="20">
        <v>45446</v>
      </c>
      <c r="D48" s="23">
        <v>19</v>
      </c>
      <c r="E48" s="24">
        <v>292.8</v>
      </c>
      <c r="F48" s="24">
        <v>240</v>
      </c>
      <c r="G48" s="20">
        <v>45457</v>
      </c>
      <c r="H48" s="16">
        <v>45457</v>
      </c>
      <c r="I48" s="10">
        <f t="shared" si="0"/>
        <v>0</v>
      </c>
      <c r="J48" s="21">
        <f t="shared" si="1"/>
        <v>0</v>
      </c>
    </row>
    <row r="49" spans="1:10" ht="15.6">
      <c r="A49" s="22" t="s">
        <v>20</v>
      </c>
      <c r="B49" s="23">
        <v>1222450684</v>
      </c>
      <c r="C49" s="20">
        <v>45447</v>
      </c>
      <c r="D49" s="23" t="s">
        <v>61</v>
      </c>
      <c r="E49" s="24">
        <v>5075.2</v>
      </c>
      <c r="F49" s="24">
        <v>4275.2</v>
      </c>
      <c r="G49" s="20">
        <v>45447</v>
      </c>
      <c r="H49" s="16">
        <v>45447</v>
      </c>
      <c r="I49" s="10">
        <f t="shared" si="0"/>
        <v>0</v>
      </c>
      <c r="J49" s="21">
        <f t="shared" si="1"/>
        <v>0</v>
      </c>
    </row>
    <row r="50" spans="1:10" ht="15.6">
      <c r="A50" s="22" t="s">
        <v>62</v>
      </c>
      <c r="B50" s="23">
        <v>1334790688</v>
      </c>
      <c r="C50" s="20">
        <v>45449</v>
      </c>
      <c r="D50" s="26" t="s">
        <v>63</v>
      </c>
      <c r="E50" s="24">
        <v>6344</v>
      </c>
      <c r="F50" s="24">
        <v>5344</v>
      </c>
      <c r="G50" s="20">
        <v>45449</v>
      </c>
      <c r="H50" s="16">
        <v>45449</v>
      </c>
      <c r="I50" s="10">
        <f t="shared" si="0"/>
        <v>0</v>
      </c>
      <c r="J50" s="21">
        <f t="shared" si="1"/>
        <v>0</v>
      </c>
    </row>
    <row r="51" spans="1:10" ht="15.6">
      <c r="A51" s="22" t="s">
        <v>22</v>
      </c>
      <c r="B51" s="23">
        <v>9429840151</v>
      </c>
      <c r="C51" s="20">
        <v>45450</v>
      </c>
      <c r="D51" s="23" t="s">
        <v>64</v>
      </c>
      <c r="E51" s="24">
        <v>1993.42</v>
      </c>
      <c r="F51" s="24">
        <v>1916.75</v>
      </c>
      <c r="G51" s="20">
        <f>+C51+30</f>
        <v>45480</v>
      </c>
      <c r="H51" s="16">
        <v>45481</v>
      </c>
      <c r="I51" s="10">
        <f t="shared" si="0"/>
        <v>1</v>
      </c>
      <c r="J51" s="21">
        <f t="shared" si="1"/>
        <v>1916.75</v>
      </c>
    </row>
    <row r="52" spans="1:10" ht="15.6">
      <c r="A52" s="22" t="s">
        <v>65</v>
      </c>
      <c r="B52" s="23">
        <v>2313821007</v>
      </c>
      <c r="C52" s="20">
        <v>45455</v>
      </c>
      <c r="D52" s="23" t="s">
        <v>66</v>
      </c>
      <c r="E52" s="24">
        <v>2440</v>
      </c>
      <c r="F52" s="24">
        <v>2000</v>
      </c>
      <c r="G52" s="20">
        <v>45485</v>
      </c>
      <c r="H52" s="16">
        <v>45485</v>
      </c>
      <c r="I52" s="10">
        <f t="shared" si="0"/>
        <v>0</v>
      </c>
      <c r="J52" s="21">
        <f t="shared" si="1"/>
        <v>0</v>
      </c>
    </row>
    <row r="53" spans="1:10" ht="15.6">
      <c r="A53" s="22" t="s">
        <v>67</v>
      </c>
      <c r="B53" s="23">
        <v>1265090686</v>
      </c>
      <c r="C53" s="20">
        <v>45456</v>
      </c>
      <c r="D53" s="23">
        <v>24</v>
      </c>
      <c r="E53" s="24">
        <v>1024.56</v>
      </c>
      <c r="F53" s="24">
        <v>863.06</v>
      </c>
      <c r="G53" s="20">
        <v>45456</v>
      </c>
      <c r="H53" s="16">
        <v>45474</v>
      </c>
      <c r="I53" s="10">
        <f t="shared" si="0"/>
        <v>18</v>
      </c>
      <c r="J53" s="21">
        <f t="shared" si="1"/>
        <v>15535.079999999998</v>
      </c>
    </row>
    <row r="54" spans="1:10" ht="15.6">
      <c r="A54" s="22" t="s">
        <v>68</v>
      </c>
      <c r="B54" s="23">
        <v>12979880155</v>
      </c>
      <c r="C54" s="20">
        <v>45457</v>
      </c>
      <c r="D54" s="23">
        <v>10110</v>
      </c>
      <c r="E54" s="24">
        <v>9516</v>
      </c>
      <c r="F54" s="24">
        <v>7800</v>
      </c>
      <c r="G54" s="20">
        <v>45487</v>
      </c>
      <c r="H54" s="16">
        <v>45485</v>
      </c>
      <c r="I54" s="10">
        <f t="shared" si="0"/>
        <v>-2</v>
      </c>
      <c r="J54" s="21">
        <f t="shared" si="1"/>
        <v>-15600</v>
      </c>
    </row>
    <row r="55" spans="1:10" ht="15.6">
      <c r="A55" s="22" t="s">
        <v>30</v>
      </c>
      <c r="B55" s="23">
        <v>1114601006</v>
      </c>
      <c r="C55" s="20">
        <v>45463</v>
      </c>
      <c r="D55" s="23">
        <v>1024166843</v>
      </c>
      <c r="E55" s="24">
        <v>5344.91</v>
      </c>
      <c r="F55" s="24">
        <v>5344.91</v>
      </c>
      <c r="G55" s="20">
        <v>45493</v>
      </c>
      <c r="H55" s="16">
        <v>45492</v>
      </c>
      <c r="I55" s="10">
        <f t="shared" si="0"/>
        <v>-1</v>
      </c>
      <c r="J55" s="21">
        <f t="shared" si="1"/>
        <v>-5344.91</v>
      </c>
    </row>
    <row r="56" spans="1:10" ht="15.6">
      <c r="A56" s="22" t="s">
        <v>69</v>
      </c>
      <c r="B56" s="23">
        <v>488410010</v>
      </c>
      <c r="C56" s="20">
        <v>45463</v>
      </c>
      <c r="D56" s="23" t="s">
        <v>70</v>
      </c>
      <c r="E56" s="24">
        <v>275.92</v>
      </c>
      <c r="F56" s="24">
        <v>226.16</v>
      </c>
      <c r="G56" s="20">
        <v>45488</v>
      </c>
      <c r="H56" s="16">
        <v>45489</v>
      </c>
      <c r="I56" s="10">
        <f t="shared" si="0"/>
        <v>1</v>
      </c>
      <c r="J56" s="21">
        <f t="shared" si="1"/>
        <v>226.16</v>
      </c>
    </row>
    <row r="57" spans="1:10" ht="15.6">
      <c r="A57" s="22" t="s">
        <v>71</v>
      </c>
      <c r="B57" s="23">
        <v>4570150278</v>
      </c>
      <c r="C57" s="20">
        <v>45468</v>
      </c>
      <c r="D57" s="23" t="s">
        <v>72</v>
      </c>
      <c r="E57" s="24">
        <v>746.12</v>
      </c>
      <c r="F57" s="24">
        <v>611.57000000000005</v>
      </c>
      <c r="G57" s="20">
        <v>45430</v>
      </c>
      <c r="H57" s="16">
        <v>45428</v>
      </c>
      <c r="I57" s="10">
        <f t="shared" si="0"/>
        <v>-2</v>
      </c>
      <c r="J57" s="21">
        <f t="shared" si="1"/>
        <v>-1223.1400000000001</v>
      </c>
    </row>
    <row r="58" spans="1:10" ht="15.6">
      <c r="A58" s="22" t="s">
        <v>25</v>
      </c>
      <c r="B58" s="23">
        <v>3357090129</v>
      </c>
      <c r="C58" s="20">
        <v>45470</v>
      </c>
      <c r="D58" s="23" t="s">
        <v>73</v>
      </c>
      <c r="E58" s="24">
        <v>350.14</v>
      </c>
      <c r="F58" s="24">
        <v>287</v>
      </c>
      <c r="G58" s="20">
        <v>45477</v>
      </c>
      <c r="H58" s="16">
        <v>45477</v>
      </c>
      <c r="I58" s="10">
        <f t="shared" si="0"/>
        <v>0</v>
      </c>
      <c r="J58" s="21">
        <f t="shared" si="1"/>
        <v>0</v>
      </c>
    </row>
    <row r="59" spans="1:10" ht="15.6">
      <c r="A59" s="22" t="s">
        <v>33</v>
      </c>
      <c r="B59" s="23">
        <v>1832210684</v>
      </c>
      <c r="C59" s="20">
        <v>45473</v>
      </c>
      <c r="D59" s="23" t="s">
        <v>74</v>
      </c>
      <c r="E59" s="24">
        <v>1633.58</v>
      </c>
      <c r="F59" s="24">
        <v>1339</v>
      </c>
      <c r="G59" s="20">
        <v>45504</v>
      </c>
      <c r="H59" s="16">
        <v>45504</v>
      </c>
      <c r="I59" s="10">
        <f t="shared" si="0"/>
        <v>0</v>
      </c>
      <c r="J59" s="21">
        <f t="shared" si="1"/>
        <v>0</v>
      </c>
    </row>
    <row r="60" spans="1:10" ht="15.6" hidden="1">
      <c r="A60" s="27" t="s">
        <v>16</v>
      </c>
      <c r="B60" s="28">
        <v>487700015</v>
      </c>
      <c r="C60" s="29">
        <v>45473</v>
      </c>
      <c r="D60" s="28" t="s">
        <v>75</v>
      </c>
      <c r="E60" s="30">
        <v>3840.35</v>
      </c>
      <c r="F60" s="30">
        <v>0</v>
      </c>
      <c r="G60" s="29">
        <v>45534</v>
      </c>
      <c r="H60" s="29">
        <v>45534</v>
      </c>
      <c r="I60" s="11">
        <f t="shared" si="0"/>
        <v>0</v>
      </c>
      <c r="J60" s="31">
        <f t="shared" si="1"/>
        <v>0</v>
      </c>
    </row>
    <row r="61" spans="1:10" ht="15.6">
      <c r="A61" s="22" t="s">
        <v>16</v>
      </c>
      <c r="B61" s="23">
        <v>487700015</v>
      </c>
      <c r="C61" s="20">
        <v>45473</v>
      </c>
      <c r="D61" s="23" t="s">
        <v>76</v>
      </c>
      <c r="E61" s="24">
        <v>70440.02</v>
      </c>
      <c r="F61" s="24">
        <v>70440.02</v>
      </c>
      <c r="G61" s="20">
        <v>45473</v>
      </c>
      <c r="H61" s="20">
        <v>45477</v>
      </c>
      <c r="I61" s="8">
        <f t="shared" si="0"/>
        <v>4</v>
      </c>
      <c r="J61" s="21">
        <f t="shared" si="1"/>
        <v>281760.08</v>
      </c>
    </row>
    <row r="62" spans="1:10" ht="15.6">
      <c r="A62" s="22" t="s">
        <v>77</v>
      </c>
      <c r="B62" s="32" t="s">
        <v>78</v>
      </c>
      <c r="C62" s="20">
        <v>45473</v>
      </c>
      <c r="D62" s="23">
        <v>24021378</v>
      </c>
      <c r="E62" s="24">
        <v>829.6</v>
      </c>
      <c r="F62" s="24">
        <v>680</v>
      </c>
      <c r="G62" s="20">
        <v>45484</v>
      </c>
      <c r="H62" s="20">
        <v>45485</v>
      </c>
      <c r="I62" s="8">
        <f t="shared" si="0"/>
        <v>1</v>
      </c>
      <c r="J62" s="21"/>
    </row>
    <row r="63" spans="1:10" ht="15.6">
      <c r="A63" s="22" t="s">
        <v>50</v>
      </c>
      <c r="B63" s="32" t="s">
        <v>79</v>
      </c>
      <c r="C63" s="20">
        <v>45473</v>
      </c>
      <c r="D63" s="23" t="s">
        <v>80</v>
      </c>
      <c r="E63" s="24">
        <v>805.2</v>
      </c>
      <c r="F63" s="24">
        <v>660</v>
      </c>
      <c r="G63" s="20">
        <v>45503</v>
      </c>
      <c r="H63" s="20">
        <v>45503</v>
      </c>
      <c r="I63" s="8">
        <f t="shared" si="0"/>
        <v>0</v>
      </c>
      <c r="J63" s="21"/>
    </row>
    <row r="67" spans="1:10" ht="18">
      <c r="A67" s="42" t="s">
        <v>9</v>
      </c>
      <c r="B67" s="43"/>
      <c r="C67" s="43"/>
      <c r="D67" s="43"/>
      <c r="E67" s="44"/>
      <c r="F67" s="33">
        <f>SUM(F7:F63)</f>
        <v>349697.82</v>
      </c>
      <c r="G67" s="34"/>
      <c r="H67" s="34"/>
      <c r="I67" s="35"/>
      <c r="J67" s="36">
        <f>SUM(J7:J63)</f>
        <v>834921.05</v>
      </c>
    </row>
    <row r="68" spans="1:10" ht="25.8">
      <c r="A68" s="45" t="s">
        <v>11</v>
      </c>
      <c r="B68" s="45"/>
      <c r="C68" s="45"/>
      <c r="D68" s="45"/>
      <c r="E68" s="45"/>
      <c r="F68" s="37">
        <f>J67/F67</f>
        <v>2.38755005678903</v>
      </c>
      <c r="G68" s="38" t="s">
        <v>10</v>
      </c>
      <c r="H68" s="34"/>
      <c r="I68" s="35"/>
    </row>
    <row r="69" spans="1:10">
      <c r="A69" s="39"/>
      <c r="B69" s="39"/>
      <c r="C69" s="40"/>
      <c r="D69" s="40"/>
      <c r="E69" s="41"/>
      <c r="F69" s="41"/>
      <c r="G69" s="34"/>
      <c r="H69" s="34"/>
      <c r="I69" s="35"/>
    </row>
    <row r="70" spans="1:10">
      <c r="A70" s="46" t="s">
        <v>81</v>
      </c>
      <c r="B70" s="46"/>
      <c r="C70" s="46"/>
      <c r="D70" s="46"/>
      <c r="E70" s="46"/>
      <c r="F70" s="46"/>
      <c r="G70" s="46"/>
      <c r="H70" s="46"/>
      <c r="I70" s="46"/>
    </row>
    <row r="71" spans="1:10">
      <c r="A71" s="46"/>
      <c r="B71" s="46"/>
      <c r="C71" s="46"/>
      <c r="D71" s="46"/>
      <c r="E71" s="46"/>
      <c r="F71" s="46"/>
      <c r="G71" s="46"/>
      <c r="H71" s="46"/>
      <c r="I71" s="46"/>
    </row>
    <row r="72" spans="1:10" ht="51.75" customHeight="1">
      <c r="A72" s="46"/>
      <c r="B72" s="46"/>
      <c r="C72" s="46"/>
      <c r="D72" s="46"/>
      <c r="E72" s="46"/>
      <c r="F72" s="46"/>
      <c r="G72" s="46"/>
      <c r="H72" s="46"/>
      <c r="I72" s="46"/>
    </row>
  </sheetData>
  <sortState ref="A7:E1834">
    <sortCondition ref="A7"/>
  </sortState>
  <mergeCells count="5">
    <mergeCell ref="A67:E67"/>
    <mergeCell ref="A68:E68"/>
    <mergeCell ref="A70:I72"/>
    <mergeCell ref="A2:A4"/>
    <mergeCell ref="B2:I4"/>
  </mergeCells>
  <pageMargins left="0.31496062992125984" right="0.31496062992125984" top="0.15748031496062992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K31"/>
  <sheetViews>
    <sheetView workbookViewId="0">
      <selection activeCell="I26" sqref="I26"/>
    </sheetView>
  </sheetViews>
  <sheetFormatPr defaultRowHeight="12"/>
  <cols>
    <col min="1" max="1" width="3.28515625" customWidth="1"/>
    <col min="2" max="2" width="11.28515625" bestFit="1" customWidth="1"/>
    <col min="8" max="8" width="20.7109375" customWidth="1"/>
  </cols>
  <sheetData>
    <row r="3" spans="2:11" ht="18">
      <c r="D3" s="12" t="s">
        <v>83</v>
      </c>
    </row>
    <row r="4" spans="2:11" ht="18">
      <c r="D4" s="13" t="s">
        <v>84</v>
      </c>
    </row>
    <row r="5" spans="2:11" ht="15.6">
      <c r="D5" s="14" t="s">
        <v>85</v>
      </c>
    </row>
    <row r="6" spans="2:11" ht="15.6">
      <c r="D6" s="14" t="s">
        <v>86</v>
      </c>
    </row>
    <row r="7" spans="2:11" ht="15.6">
      <c r="D7" s="14" t="s">
        <v>87</v>
      </c>
    </row>
    <row r="14" spans="2:11">
      <c r="B14" s="59" t="s">
        <v>88</v>
      </c>
      <c r="C14" s="59"/>
      <c r="D14" s="59"/>
      <c r="E14" s="59"/>
      <c r="F14" s="59"/>
      <c r="G14" s="59"/>
      <c r="H14" s="59"/>
      <c r="I14" s="59"/>
      <c r="J14" s="59"/>
      <c r="K14" s="59"/>
    </row>
    <row r="15" spans="2:11">
      <c r="B15" s="59"/>
      <c r="C15" s="59"/>
      <c r="D15" s="59"/>
      <c r="E15" s="59"/>
      <c r="F15" s="59"/>
      <c r="G15" s="59"/>
      <c r="H15" s="59"/>
      <c r="I15" s="59"/>
      <c r="J15" s="59"/>
      <c r="K15" s="59"/>
    </row>
    <row r="19" spans="2:11">
      <c r="B19" s="60" t="s">
        <v>91</v>
      </c>
      <c r="C19" s="60"/>
      <c r="D19" s="60"/>
      <c r="E19" s="60"/>
      <c r="F19" s="60"/>
      <c r="G19" s="60"/>
      <c r="H19" s="60"/>
      <c r="I19" s="60"/>
      <c r="J19" s="60"/>
      <c r="K19" s="60"/>
    </row>
    <row r="20" spans="2:11"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2" spans="2:11">
      <c r="B22" s="61" t="s">
        <v>9</v>
      </c>
      <c r="C22" s="61"/>
      <c r="D22" s="61"/>
      <c r="E22" s="61"/>
      <c r="F22" s="61"/>
      <c r="G22" s="61"/>
      <c r="H22" s="61"/>
      <c r="I22" s="62">
        <f>tempestività!F67</f>
        <v>349697.82</v>
      </c>
      <c r="J22" s="63"/>
      <c r="K22" s="64"/>
    </row>
    <row r="23" spans="2:11">
      <c r="B23" s="61"/>
      <c r="C23" s="61"/>
      <c r="D23" s="61"/>
      <c r="E23" s="61"/>
      <c r="F23" s="61"/>
      <c r="G23" s="61"/>
      <c r="H23" s="61"/>
      <c r="I23" s="65"/>
      <c r="J23" s="66"/>
      <c r="K23" s="67"/>
    </row>
    <row r="24" spans="2:11">
      <c r="B24" s="68" t="s">
        <v>89</v>
      </c>
      <c r="C24" s="68"/>
      <c r="D24" s="68"/>
      <c r="E24" s="68"/>
      <c r="F24" s="68"/>
      <c r="G24" s="68"/>
      <c r="H24" s="68"/>
      <c r="I24" s="69">
        <f>tempestività!F68</f>
        <v>2.38755005678903</v>
      </c>
      <c r="J24" s="70"/>
      <c r="K24" s="71"/>
    </row>
    <row r="25" spans="2:11">
      <c r="B25" s="68"/>
      <c r="C25" s="68"/>
      <c r="D25" s="68"/>
      <c r="E25" s="68"/>
      <c r="F25" s="68"/>
      <c r="G25" s="68"/>
      <c r="H25" s="68"/>
      <c r="I25" s="72"/>
      <c r="J25" s="73"/>
      <c r="K25" s="74"/>
    </row>
    <row r="28" spans="2:11">
      <c r="B28" s="57" t="s">
        <v>90</v>
      </c>
      <c r="C28" s="58"/>
      <c r="D28" s="58"/>
      <c r="E28" s="58"/>
      <c r="F28" s="58"/>
      <c r="G28" s="58"/>
      <c r="H28" s="58"/>
      <c r="I28" s="58"/>
      <c r="J28" s="58"/>
      <c r="K28" s="58"/>
    </row>
    <row r="29" spans="2:11">
      <c r="B29" s="58"/>
      <c r="C29" s="58"/>
      <c r="D29" s="58"/>
      <c r="E29" s="58"/>
      <c r="F29" s="58"/>
      <c r="G29" s="58"/>
      <c r="H29" s="58"/>
      <c r="I29" s="58"/>
      <c r="J29" s="58"/>
      <c r="K29" s="58"/>
    </row>
    <row r="30" spans="2:11">
      <c r="B30" s="58"/>
      <c r="C30" s="58"/>
      <c r="D30" s="58"/>
      <c r="E30" s="58"/>
      <c r="F30" s="58"/>
      <c r="G30" s="58"/>
      <c r="H30" s="58"/>
      <c r="I30" s="58"/>
      <c r="J30" s="58"/>
      <c r="K30" s="58"/>
    </row>
    <row r="31" spans="2:11" ht="75" customHeight="1">
      <c r="B31" s="58"/>
      <c r="C31" s="58"/>
      <c r="D31" s="58"/>
      <c r="E31" s="58"/>
      <c r="F31" s="58"/>
      <c r="G31" s="58"/>
      <c r="H31" s="58"/>
      <c r="I31" s="58"/>
      <c r="J31" s="58"/>
      <c r="K31" s="58"/>
    </row>
  </sheetData>
  <mergeCells count="7">
    <mergeCell ref="B28:K31"/>
    <mergeCell ref="B14:K15"/>
    <mergeCell ref="B19:K20"/>
    <mergeCell ref="B22:H23"/>
    <mergeCell ref="I22:K23"/>
    <mergeCell ref="B24:H25"/>
    <mergeCell ref="I24:K2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tempestività</vt:lpstr>
      <vt:lpstr>pubblicazione</vt:lpstr>
      <vt:lpstr>tempestività!Titoli_stampa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di crescenzo</dc:creator>
  <cp:lastModifiedBy>andrea.carulli</cp:lastModifiedBy>
  <cp:lastPrinted>2024-08-20T07:40:06Z</cp:lastPrinted>
  <dcterms:created xsi:type="dcterms:W3CDTF">2023-11-03T09:45:59Z</dcterms:created>
  <dcterms:modified xsi:type="dcterms:W3CDTF">2025-04-14T11:06:06Z</dcterms:modified>
</cp:coreProperties>
</file>